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jestracja\Desktop\REJESTRACJA\Jarek Musiał - (23.06.2026)\BIP Uwagi, instrukcje\BIP 2026\BIP 02.09.2026\"/>
    </mc:Choice>
  </mc:AlternateContent>
  <xr:revisionPtr revIDLastSave="0" documentId="13_ncr:1_{05289498-0E0A-4A3F-AE3F-4D5AA7900FE0}" xr6:coauthVersionLast="47" xr6:coauthVersionMax="47" xr10:uidLastSave="{00000000-0000-0000-0000-000000000000}"/>
  <bookViews>
    <workbookView xWindow="-110" yWindow="-110" windowWidth="25820" windowHeight="13900" activeTab="3" xr2:uid="{00000000-000D-0000-FFFF-FFFF00000000}"/>
  </bookViews>
  <sheets>
    <sheet name="Załącznik 1" sheetId="1" r:id="rId1"/>
    <sheet name="Załącznik 1a" sheetId="6" r:id="rId2"/>
    <sheet name="Załącznik 2" sheetId="11" r:id="rId3"/>
    <sheet name="Załącznik 2a" sheetId="13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3" l="1"/>
  <c r="H14" i="13"/>
  <c r="E16" i="13"/>
  <c r="H13" i="13"/>
  <c r="G25" i="6"/>
  <c r="F25" i="6"/>
  <c r="E25" i="6"/>
  <c r="H24" i="6"/>
  <c r="H25" i="6" s="1"/>
  <c r="G23" i="6"/>
  <c r="F23" i="6"/>
  <c r="H20" i="6"/>
  <c r="H17" i="6"/>
  <c r="H18" i="6" s="1"/>
  <c r="G18" i="6"/>
  <c r="F18" i="6"/>
  <c r="E18" i="6"/>
  <c r="G23" i="1"/>
  <c r="F23" i="1"/>
  <c r="E23" i="1"/>
  <c r="H22" i="1"/>
  <c r="H23" i="1" s="1"/>
  <c r="G18" i="1"/>
  <c r="F18" i="1"/>
  <c r="E18" i="1"/>
  <c r="H17" i="1"/>
  <c r="H18" i="1" s="1"/>
  <c r="G18" i="13"/>
  <c r="F18" i="13"/>
  <c r="E18" i="13"/>
  <c r="H17" i="13"/>
  <c r="H18" i="13" s="1"/>
  <c r="G16" i="13"/>
  <c r="F16" i="13"/>
  <c r="F26" i="1"/>
  <c r="G21" i="1"/>
  <c r="G19" i="11"/>
  <c r="F19" i="11"/>
  <c r="E19" i="11"/>
  <c r="H18" i="11"/>
  <c r="H17" i="11"/>
  <c r="E21" i="1"/>
  <c r="G21" i="11"/>
  <c r="G22" i="11" s="1"/>
  <c r="F21" i="11"/>
  <c r="F22" i="11" s="1"/>
  <c r="H22" i="11" s="1"/>
  <c r="E21" i="11"/>
  <c r="H20" i="11"/>
  <c r="H24" i="1"/>
  <c r="H20" i="1"/>
  <c r="H19" i="1"/>
  <c r="H25" i="1"/>
  <c r="G26" i="1"/>
  <c r="E26" i="1"/>
  <c r="F21" i="1"/>
  <c r="H27" i="6"/>
  <c r="H21" i="6"/>
  <c r="E23" i="6"/>
  <c r="G29" i="6"/>
  <c r="F29" i="6"/>
  <c r="E29" i="6"/>
  <c r="H28" i="6"/>
  <c r="H26" i="6"/>
  <c r="H22" i="6"/>
  <c r="H19" i="6"/>
  <c r="F27" i="1" l="1"/>
  <c r="G27" i="1"/>
  <c r="F30" i="6"/>
  <c r="G30" i="6"/>
  <c r="F19" i="13"/>
  <c r="G19" i="13"/>
  <c r="H12" i="13"/>
  <c r="H16" i="13" s="1"/>
  <c r="H19" i="11"/>
  <c r="H21" i="11"/>
  <c r="H26" i="1"/>
  <c r="H21" i="1"/>
  <c r="H23" i="6"/>
  <c r="H29" i="6"/>
  <c r="H27" i="1" l="1"/>
  <c r="H19" i="13"/>
  <c r="H30" i="6"/>
</calcChain>
</file>

<file path=xl/sharedStrings.xml><?xml version="1.0" encoding="utf-8"?>
<sst xmlns="http://schemas.openxmlformats.org/spreadsheetml/2006/main" count="89" uniqueCount="41">
  <si>
    <t>Załącznik Nr 1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</si>
  <si>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</si>
  <si>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</si>
  <si>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</si>
  <si>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</si>
  <si>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</si>
  <si>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</si>
  <si>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</si>
  <si>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</si>
  <si>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własne</t>
  </si>
  <si>
    <t>porozumienia</t>
  </si>
  <si>
    <t>Razem 4300</t>
  </si>
  <si>
    <t>własne - Plan 430</t>
  </si>
  <si>
    <t>własne - Obsługa KZP</t>
  </si>
  <si>
    <t>porozumienia - Plan 430</t>
  </si>
  <si>
    <t>Jak w załączniku nr 1.</t>
  </si>
  <si>
    <t>Razem 4010</t>
  </si>
  <si>
    <t>Załącznik Nr 1a</t>
  </si>
  <si>
    <t>Załącznik Nr 2</t>
  </si>
  <si>
    <t>Zwiększenia</t>
  </si>
  <si>
    <t>własne  - wynagrodzenia adm i obsł</t>
  </si>
  <si>
    <t>własne  - nagrody jubileuszowe adm i obs</t>
  </si>
  <si>
    <t>porozumienia  - wynagrodzenia adm i obsł</t>
  </si>
  <si>
    <t>Załącznik Nr 2a</t>
  </si>
  <si>
    <t>Razem 4170</t>
  </si>
  <si>
    <t>Jak w załączniku nr 2.</t>
  </si>
  <si>
    <t>własne  - umowy zlecenia i o dzieło</t>
  </si>
  <si>
    <t>Razem 3020</t>
  </si>
  <si>
    <t>Razem 4280</t>
  </si>
  <si>
    <t>własne - Plan 302</t>
  </si>
  <si>
    <t>własne  - odprawy adm i obs</t>
  </si>
  <si>
    <t>własne - Plan 428</t>
  </si>
  <si>
    <t>do Zarządzenia Nr 10/F/2026 Dyrektora Ośrodka Rehabilitacji Dzieci Niepełnosprawnych w Tomaszowie Mazowieckim z dnia 28.08.2026 roku</t>
  </si>
  <si>
    <t>Wydatki</t>
  </si>
  <si>
    <t xml:space="preserve">do Zarządzenia Nr 10/F/2026 Dyrektora Ośrodka Rehabilitacji Dzieci Niepełnosprawnych w Tomaszowie Mazowieckim z dnia 28.08.2026 roku </t>
  </si>
  <si>
    <t xml:space="preserve">do Zarządzenia Nr 10/F/2026   Dyrektora Ośrodka Rehabilitacji Dzieci Niepełnosprawnych w Tomaszowie Mazowieckim z dnia 28.08.2026 roku </t>
  </si>
  <si>
    <t xml:space="preserve">do Zarządzenia Nr 10/F/2026  Dyrektora Ośrodka Rehabilitacji Dzieci Niepełnosprawnych w Tomaszowie Mazowieckim z dnia 28.08.2026 roku </t>
  </si>
  <si>
    <r>
      <rPr>
        <b/>
        <sz val="11"/>
        <color rgb="FF000000"/>
        <rFont val="Calibri"/>
        <family val="2"/>
        <charset val="238"/>
        <scheme val="minor"/>
      </rPr>
      <t>Rozdział 85195 § 4010, § 4170</t>
    </r>
    <r>
      <rPr>
        <sz val="11"/>
        <color rgb="FF000000"/>
        <rFont val="Calibri"/>
        <family val="2"/>
        <charset val="238"/>
        <scheme val="minor"/>
      </rPr>
      <t xml:space="preserve"> – przesuwa się kwotę </t>
    </r>
    <r>
      <rPr>
        <b/>
        <sz val="11"/>
        <color rgb="FF000000"/>
        <rFont val="Calibri"/>
        <family val="2"/>
        <charset val="238"/>
        <scheme val="minor"/>
      </rPr>
      <t>2.000,00 zł</t>
    </r>
    <r>
      <rPr>
        <sz val="11"/>
        <color rgb="FF000000"/>
        <rFont val="Calibri"/>
        <family val="2"/>
        <charset val="238"/>
        <scheme val="minor"/>
      </rPr>
      <t xml:space="preserve"> z oszczędności na wynagrodzeniach i odprawach, na  umowy zlecenia.</t>
    </r>
  </si>
  <si>
    <r>
      <t xml:space="preserve">Rozdział 85195 – przesuwa się w ramach rozdziału kwotę </t>
    </r>
    <r>
      <rPr>
        <b/>
        <sz val="11"/>
        <color rgb="FF000000"/>
        <rFont val="Calibri"/>
        <family val="2"/>
        <charset val="238"/>
        <scheme val="minor"/>
      </rPr>
      <t xml:space="preserve">43.800,00 zł </t>
    </r>
    <r>
      <rPr>
        <sz val="11"/>
        <color rgb="FF000000"/>
        <rFont val="Calibri"/>
        <family val="2"/>
        <charset val="238"/>
        <scheme val="minor"/>
      </rPr>
      <t xml:space="preserve">z przeznaczeniem na: </t>
    </r>
  </si>
  <si>
    <r>
      <t>-</t>
    </r>
    <r>
      <rPr>
        <sz val="7"/>
        <color rgb="FF000000"/>
        <rFont val="Calibri"/>
        <family val="2"/>
        <charset val="238"/>
        <scheme val="minor"/>
      </rPr>
      <t xml:space="preserve">          </t>
    </r>
    <r>
      <rPr>
        <sz val="11"/>
        <color rgb="FF000000"/>
        <rFont val="Calibri"/>
        <family val="2"/>
        <charset val="238"/>
        <scheme val="minor"/>
      </rPr>
      <t>zakup usług zdrowotnych dla pracowników - 600,00 zł,</t>
    </r>
  </si>
  <si>
    <r>
      <t>-</t>
    </r>
    <r>
      <rPr>
        <sz val="7"/>
        <color rgb="FF000000"/>
        <rFont val="Calibri"/>
        <family val="2"/>
        <charset val="238"/>
        <scheme val="minor"/>
      </rPr>
      <t xml:space="preserve">          </t>
    </r>
    <r>
      <rPr>
        <sz val="11"/>
        <color rgb="FF000000"/>
        <rFont val="Calibri"/>
        <family val="2"/>
        <charset val="238"/>
        <scheme val="minor"/>
      </rPr>
      <t>wykonanie usługi świadczeń zdrowotnych w ramach Poradni Wad Postawy - 43.200,00 zł.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</si>
</sst>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7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2" fillId="0" borderId="0" xfId="0" applyFont="1"/>
    <xf numFmtId="0" fontId="11" fillId="0" borderId="0" xfId="0" applyFont="1"/>
    <xf numFmtId="43" fontId="14" fillId="2" borderId="1" xfId="1" applyFont="1" applyFill="1" applyBorder="1"/>
    <xf numFmtId="43" fontId="13" fillId="2" borderId="1" xfId="1" applyFont="1" applyFill="1" applyBorder="1"/>
    <xf numFmtId="0" fontId="15" fillId="0" borderId="0" xfId="0" applyFont="1"/>
    <xf numFmtId="0" fontId="18" fillId="0" borderId="0" xfId="0" applyFont="1"/>
    <xf numFmtId="0" fontId="4" fillId="0" borderId="0" xfId="0" applyFont="1"/>
    <xf numFmtId="0" fontId="3" fillId="0" borderId="0" xfId="0" applyFont="1"/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43" fontId="11" fillId="2" borderId="1" xfId="1" applyFont="1" applyFill="1" applyBorder="1"/>
    <xf numFmtId="0" fontId="19" fillId="0" borderId="0" xfId="0" applyFont="1"/>
    <xf numFmtId="0" fontId="20" fillId="0" borderId="0" xfId="0" applyFont="1"/>
    <xf numFmtId="0" fontId="2" fillId="0" borderId="4" xfId="0" applyFont="1" applyBorder="1" applyAlignment="1">
      <alignment horizontal="center" vertical="top" wrapText="1"/>
    </xf>
    <xf numFmtId="43" fontId="2" fillId="0" borderId="1" xfId="1" applyFont="1" applyBorder="1" applyAlignment="1">
      <alignment vertical="top"/>
    </xf>
    <xf numFmtId="2" fontId="2" fillId="0" borderId="1" xfId="1" applyNumberFormat="1" applyFont="1" applyBorder="1" applyAlignment="1">
      <alignment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2" fontId="11" fillId="2" borderId="1" xfId="1" applyNumberFormat="1" applyFont="1" applyFill="1" applyBorder="1"/>
    <xf numFmtId="0" fontId="2" fillId="0" borderId="10" xfId="0" applyFont="1" applyBorder="1" applyAlignment="1">
      <alignment horizontal="center" vertical="top" wrapText="1"/>
    </xf>
    <xf numFmtId="43" fontId="2" fillId="0" borderId="1" xfId="1" applyFont="1" applyFill="1" applyBorder="1" applyAlignment="1">
      <alignment vertical="top"/>
    </xf>
    <xf numFmtId="2" fontId="2" fillId="0" borderId="1" xfId="1" applyNumberFormat="1" applyFont="1" applyFill="1" applyBorder="1" applyAlignment="1">
      <alignment vertical="top"/>
    </xf>
    <xf numFmtId="0" fontId="21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1" xfId="1" applyFont="1" applyBorder="1"/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2" fontId="1" fillId="0" borderId="1" xfId="1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43" fontId="1" fillId="0" borderId="1" xfId="1" applyFont="1" applyBorder="1" applyAlignment="1">
      <alignment horizontal="center" vertical="top" wrapText="1"/>
    </xf>
    <xf numFmtId="43" fontId="1" fillId="0" borderId="1" xfId="1" applyFont="1" applyBorder="1" applyAlignment="1">
      <alignment horizontal="center" vertical="top"/>
    </xf>
    <xf numFmtId="2" fontId="1" fillId="0" borderId="1" xfId="1" applyNumberFormat="1" applyFont="1" applyBorder="1" applyAlignment="1">
      <alignment horizontal="right" vertical="top"/>
    </xf>
    <xf numFmtId="43" fontId="1" fillId="0" borderId="1" xfId="1" applyFont="1" applyBorder="1" applyAlignment="1">
      <alignment vertical="top"/>
    </xf>
    <xf numFmtId="0" fontId="1" fillId="0" borderId="4" xfId="0" applyFont="1" applyBorder="1" applyAlignment="1">
      <alignment horizontal="center" vertical="top" wrapText="1"/>
    </xf>
    <xf numFmtId="2" fontId="1" fillId="0" borderId="1" xfId="1" applyNumberFormat="1" applyFont="1" applyBorder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1" fillId="2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22" fillId="0" borderId="0" xfId="0" applyFont="1"/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opLeftCell="A13" workbookViewId="0">
      <selection activeCell="A27" sqref="A27"/>
    </sheetView>
  </sheetViews>
  <sheetFormatPr defaultRowHeight="14.5" x14ac:dyDescent="0.35"/>
  <cols>
    <col min="1" max="1" width="9.453125" customWidth="1"/>
    <col min="2" max="2" width="8.08984375" customWidth="1"/>
    <col min="3" max="3" width="11.26953125" customWidth="1"/>
    <col min="4" max="4" width="10.4531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30" t="s">
        <v>0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61" t="s">
        <v>36</v>
      </c>
      <c r="H3" s="61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61"/>
      <c r="H4" s="61"/>
      <c r="I4" s="60"/>
      <c r="J4" s="60"/>
      <c r="K4" s="60"/>
    </row>
    <row r="5" spans="1:11" x14ac:dyDescent="0.35">
      <c r="A5" s="6"/>
      <c r="B5" s="6"/>
      <c r="C5" s="6"/>
      <c r="D5" s="7"/>
      <c r="E5" s="6"/>
      <c r="F5" s="6"/>
      <c r="G5" s="61"/>
      <c r="H5" s="61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61"/>
      <c r="H6" s="61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61"/>
      <c r="H7" s="61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61"/>
      <c r="H8" s="61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13"/>
      <c r="H9" s="6"/>
      <c r="I9" s="2"/>
      <c r="J9" s="3"/>
      <c r="K9" s="3"/>
    </row>
    <row r="10" spans="1:11" x14ac:dyDescent="0.35">
      <c r="A10" s="6"/>
      <c r="B10" s="6"/>
      <c r="C10" s="6"/>
      <c r="D10" s="7"/>
      <c r="E10" s="6"/>
      <c r="F10" s="6"/>
      <c r="G10" s="13"/>
      <c r="H10" s="6"/>
      <c r="I10" s="2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13"/>
      <c r="H11" s="6"/>
      <c r="I11" s="2"/>
      <c r="J11" s="3"/>
      <c r="K11" s="3"/>
    </row>
    <row r="12" spans="1:11" x14ac:dyDescent="0.35">
      <c r="A12" s="6"/>
      <c r="B12" s="6"/>
      <c r="C12" s="6"/>
      <c r="D12" s="7"/>
      <c r="E12" s="6"/>
      <c r="F12" s="6"/>
      <c r="G12" s="13"/>
      <c r="H12" s="6"/>
      <c r="I12" s="2"/>
      <c r="J12" s="3"/>
      <c r="K12" s="3"/>
    </row>
    <row r="13" spans="1:11" x14ac:dyDescent="0.35">
      <c r="A13" s="6"/>
      <c r="B13" s="6"/>
      <c r="C13" s="6"/>
      <c r="D13" s="7"/>
      <c r="E13" s="6"/>
      <c r="F13" s="6"/>
      <c r="G13" s="6"/>
      <c r="H13" s="6"/>
      <c r="I13" s="3"/>
      <c r="J13" s="3"/>
      <c r="K13" s="3"/>
    </row>
    <row r="14" spans="1:11" ht="15.5" x14ac:dyDescent="0.35">
      <c r="A14" s="6"/>
      <c r="B14" s="19" t="s">
        <v>33</v>
      </c>
      <c r="C14" s="6"/>
      <c r="D14" s="7"/>
      <c r="E14" s="6"/>
      <c r="F14" s="6"/>
      <c r="G14" s="6"/>
      <c r="H14" s="6"/>
      <c r="I14" s="3"/>
      <c r="J14" s="3"/>
      <c r="K14" s="3"/>
    </row>
    <row r="15" spans="1:11" x14ac:dyDescent="0.35">
      <c r="A15" s="6"/>
      <c r="B15" s="6"/>
      <c r="C15" s="6"/>
      <c r="D15" s="7"/>
      <c r="E15" s="6"/>
      <c r="F15" s="6"/>
      <c r="G15" s="6"/>
      <c r="H15" s="6"/>
      <c r="I15" s="3"/>
      <c r="J15" s="3"/>
      <c r="K15" s="3"/>
    </row>
    <row r="16" spans="1:11" x14ac:dyDescent="0.35">
      <c r="A16" s="16" t="s">
        <v>1</v>
      </c>
      <c r="B16" s="16" t="s">
        <v>2</v>
      </c>
      <c r="C16" s="16" t="s">
        <v>3</v>
      </c>
      <c r="D16" s="16"/>
      <c r="E16" s="17" t="s">
        <v>6</v>
      </c>
      <c r="F16" s="16" t="s">
        <v>4</v>
      </c>
      <c r="G16" s="16" t="s">
        <v>19</v>
      </c>
      <c r="H16" s="17" t="s">
        <v>5</v>
      </c>
      <c r="I16" s="3"/>
      <c r="J16" s="3"/>
      <c r="K16" s="3"/>
    </row>
    <row r="17" spans="1:11" x14ac:dyDescent="0.35">
      <c r="A17" s="63">
        <v>851</v>
      </c>
      <c r="B17" s="63">
        <v>85195</v>
      </c>
      <c r="C17" s="40">
        <v>3020</v>
      </c>
      <c r="D17" s="35" t="s">
        <v>9</v>
      </c>
      <c r="E17" s="36">
        <v>11300</v>
      </c>
      <c r="F17" s="39">
        <v>600</v>
      </c>
      <c r="G17" s="36"/>
      <c r="H17" s="36">
        <f t="shared" ref="H17" si="0">E17-F17+G17</f>
        <v>10700</v>
      </c>
      <c r="I17" s="3"/>
      <c r="J17" s="3"/>
      <c r="K17" s="3"/>
    </row>
    <row r="18" spans="1:11" x14ac:dyDescent="0.35">
      <c r="A18" s="64"/>
      <c r="B18" s="64"/>
      <c r="C18" s="50" t="s">
        <v>27</v>
      </c>
      <c r="D18" s="51"/>
      <c r="E18" s="18">
        <f>E17</f>
        <v>11300</v>
      </c>
      <c r="F18" s="26">
        <f>F17</f>
        <v>600</v>
      </c>
      <c r="G18" s="26">
        <f>G17</f>
        <v>0</v>
      </c>
      <c r="H18" s="18">
        <f>H17</f>
        <v>10700</v>
      </c>
      <c r="I18" s="3"/>
      <c r="J18" s="3"/>
      <c r="K18" s="3"/>
    </row>
    <row r="19" spans="1:11" x14ac:dyDescent="0.35">
      <c r="A19" s="64"/>
      <c r="B19" s="64"/>
      <c r="C19" s="34">
        <v>4010</v>
      </c>
      <c r="D19" s="35" t="s">
        <v>9</v>
      </c>
      <c r="E19" s="36">
        <v>2330038.38</v>
      </c>
      <c r="F19" s="36">
        <v>43200</v>
      </c>
      <c r="G19" s="39"/>
      <c r="H19" s="36">
        <f t="shared" ref="H19:H24" si="1">E19-F19+G19</f>
        <v>2286838.38</v>
      </c>
      <c r="I19" s="3"/>
      <c r="J19" s="3"/>
      <c r="K19" s="3"/>
    </row>
    <row r="20" spans="1:11" x14ac:dyDescent="0.35">
      <c r="A20" s="64"/>
      <c r="B20" s="64"/>
      <c r="C20" s="38"/>
      <c r="D20" s="35" t="s">
        <v>10</v>
      </c>
      <c r="E20" s="36">
        <v>346700</v>
      </c>
      <c r="F20" s="39"/>
      <c r="G20" s="39"/>
      <c r="H20" s="36">
        <f t="shared" si="1"/>
        <v>346700</v>
      </c>
      <c r="I20" s="3"/>
      <c r="J20" s="3"/>
      <c r="K20" s="3"/>
    </row>
    <row r="21" spans="1:11" x14ac:dyDescent="0.35">
      <c r="A21" s="64"/>
      <c r="B21" s="64"/>
      <c r="C21" s="50" t="s">
        <v>16</v>
      </c>
      <c r="D21" s="51"/>
      <c r="E21" s="18">
        <f>SUM(E19:E20)</f>
        <v>2676738.38</v>
      </c>
      <c r="F21" s="18">
        <f>SUM(F19:F20)</f>
        <v>43200</v>
      </c>
      <c r="G21" s="26">
        <f>SUM(G19:G20)</f>
        <v>0</v>
      </c>
      <c r="H21" s="18">
        <f t="shared" si="1"/>
        <v>2633538.38</v>
      </c>
      <c r="I21" s="3"/>
      <c r="J21" s="3"/>
      <c r="K21" s="3"/>
    </row>
    <row r="22" spans="1:11" x14ac:dyDescent="0.35">
      <c r="A22" s="64"/>
      <c r="B22" s="64"/>
      <c r="C22" s="40">
        <v>4280</v>
      </c>
      <c r="D22" s="35" t="s">
        <v>9</v>
      </c>
      <c r="E22" s="36">
        <v>2000</v>
      </c>
      <c r="F22" s="39"/>
      <c r="G22" s="36">
        <v>600</v>
      </c>
      <c r="H22" s="36">
        <f t="shared" si="1"/>
        <v>2600</v>
      </c>
      <c r="I22" s="3"/>
      <c r="J22" s="3"/>
      <c r="K22" s="3"/>
    </row>
    <row r="23" spans="1:11" x14ac:dyDescent="0.35">
      <c r="A23" s="64"/>
      <c r="B23" s="64"/>
      <c r="C23" s="50" t="s">
        <v>28</v>
      </c>
      <c r="D23" s="51"/>
      <c r="E23" s="18">
        <f>E22</f>
        <v>2000</v>
      </c>
      <c r="F23" s="26">
        <f>F22</f>
        <v>0</v>
      </c>
      <c r="G23" s="18">
        <f>G22</f>
        <v>600</v>
      </c>
      <c r="H23" s="18">
        <f>H22</f>
        <v>2600</v>
      </c>
      <c r="I23" s="3"/>
      <c r="J23" s="3"/>
      <c r="K23" s="3"/>
    </row>
    <row r="24" spans="1:11" x14ac:dyDescent="0.35">
      <c r="A24" s="64"/>
      <c r="B24" s="64"/>
      <c r="C24" s="34">
        <v>4300</v>
      </c>
      <c r="D24" s="35" t="s">
        <v>9</v>
      </c>
      <c r="E24" s="36">
        <v>371806</v>
      </c>
      <c r="F24" s="39"/>
      <c r="G24" s="36">
        <v>43200</v>
      </c>
      <c r="H24" s="36">
        <f t="shared" si="1"/>
        <v>415006</v>
      </c>
      <c r="I24" s="3"/>
      <c r="J24" s="3"/>
      <c r="K24" s="3"/>
    </row>
    <row r="25" spans="1:11" x14ac:dyDescent="0.35">
      <c r="A25" s="64"/>
      <c r="B25" s="64"/>
      <c r="C25" s="38"/>
      <c r="D25" s="35" t="s">
        <v>10</v>
      </c>
      <c r="E25" s="36">
        <v>26360</v>
      </c>
      <c r="F25" s="39"/>
      <c r="G25" s="39"/>
      <c r="H25" s="36">
        <f>E25-F25+G25</f>
        <v>26360</v>
      </c>
      <c r="I25" s="3"/>
      <c r="J25" s="3"/>
      <c r="K25" s="3"/>
    </row>
    <row r="26" spans="1:11" x14ac:dyDescent="0.35">
      <c r="A26" s="65"/>
      <c r="B26" s="65"/>
      <c r="C26" s="50" t="s">
        <v>11</v>
      </c>
      <c r="D26" s="51"/>
      <c r="E26" s="18">
        <f>SUM(E24:E25)</f>
        <v>398166</v>
      </c>
      <c r="F26" s="26">
        <f>SUM(F24:F25)</f>
        <v>0</v>
      </c>
      <c r="G26" s="18">
        <f>SUM(G24:G25)</f>
        <v>43200</v>
      </c>
      <c r="H26" s="18">
        <f>E26-F26+G26</f>
        <v>441366</v>
      </c>
      <c r="I26" s="3"/>
      <c r="J26" s="3"/>
      <c r="K26" s="3"/>
    </row>
    <row r="27" spans="1:11" x14ac:dyDescent="0.35">
      <c r="A27" s="52" t="s">
        <v>7</v>
      </c>
      <c r="B27" s="53"/>
      <c r="C27" s="53"/>
      <c r="D27" s="54"/>
      <c r="E27" s="10">
        <v>4370268</v>
      </c>
      <c r="F27" s="10">
        <f>F21+F26+F18</f>
        <v>43800</v>
      </c>
      <c r="G27" s="10">
        <f>G21+G26+G18+G23</f>
        <v>43800</v>
      </c>
      <c r="H27" s="9">
        <f>E27-F27+G27</f>
        <v>4370268</v>
      </c>
      <c r="I27" s="3"/>
      <c r="J27" s="3"/>
      <c r="K27" s="3"/>
    </row>
    <row r="28" spans="1:11" x14ac:dyDescent="0.35">
      <c r="A28" s="6"/>
      <c r="B28" s="6"/>
      <c r="C28" s="6"/>
      <c r="D28" s="7"/>
      <c r="E28" s="6"/>
      <c r="F28" s="6"/>
      <c r="G28" s="6"/>
      <c r="H28" s="6"/>
      <c r="I28" s="3"/>
      <c r="J28" s="3"/>
      <c r="K28" s="3"/>
    </row>
    <row r="29" spans="1:11" ht="15.5" x14ac:dyDescent="0.35">
      <c r="A29" s="20" t="s">
        <v>8</v>
      </c>
      <c r="B29" s="6"/>
      <c r="C29" s="6"/>
      <c r="D29" s="7"/>
      <c r="E29" s="6"/>
      <c r="F29" s="6"/>
      <c r="G29" s="6"/>
      <c r="H29" s="6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62" t="s">
        <v>38</v>
      </c>
      <c r="B31" s="62"/>
      <c r="C31" s="62"/>
      <c r="D31" s="62"/>
      <c r="E31" s="62"/>
      <c r="F31" s="62"/>
      <c r="G31" s="62"/>
      <c r="H31" s="62"/>
      <c r="I31" s="3"/>
      <c r="J31" s="3"/>
      <c r="K31" s="3"/>
    </row>
    <row r="32" spans="1:11" x14ac:dyDescent="0.35">
      <c r="A32" s="62" t="s">
        <v>39</v>
      </c>
      <c r="B32" s="62"/>
      <c r="C32" s="62"/>
      <c r="D32" s="62"/>
      <c r="E32" s="62"/>
      <c r="F32" s="62"/>
      <c r="G32" s="62"/>
      <c r="H32" s="62"/>
      <c r="I32" s="3"/>
      <c r="J32" s="3"/>
      <c r="K32" s="3"/>
    </row>
    <row r="33" spans="1:11" x14ac:dyDescent="0.35">
      <c r="A33" s="62" t="s">
        <v>40</v>
      </c>
      <c r="B33" s="62"/>
      <c r="C33" s="62"/>
      <c r="D33" s="62"/>
      <c r="E33" s="62"/>
      <c r="F33" s="62"/>
      <c r="G33" s="62"/>
      <c r="H33" s="62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</sheetData>
  <mergeCells count="7">
    <mergeCell ref="A31:H31"/>
    <mergeCell ref="A32:H32"/>
    <mergeCell ref="A33:H33"/>
    <mergeCell ref="B17:B26"/>
    <mergeCell ref="A17:A26"/>
    <mergeCell ref="I4:K4"/>
    <mergeCell ref="G3:H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728E-CED9-4944-AF5C-BD3302FD00E1}">
  <dimension ref="A1:K59"/>
  <sheetViews>
    <sheetView topLeftCell="A20" workbookViewId="0">
      <selection activeCell="A33" sqref="A33"/>
    </sheetView>
  </sheetViews>
  <sheetFormatPr defaultRowHeight="14.5" x14ac:dyDescent="0.35"/>
  <cols>
    <col min="1" max="1" width="14.6328125" customWidth="1"/>
    <col min="2" max="2" width="7.81640625" customWidth="1"/>
    <col min="3" max="3" width="10.81640625" customWidth="1"/>
    <col min="4" max="4" width="14.81640625" style="5" customWidth="1"/>
    <col min="5" max="5" width="19.26953125" customWidth="1"/>
    <col min="6" max="6" width="14.26953125" customWidth="1"/>
    <col min="7" max="7" width="13.7265625" customWidth="1"/>
    <col min="8" max="8" width="15.7265625" customWidth="1"/>
  </cols>
  <sheetData>
    <row r="1" spans="1:11" x14ac:dyDescent="0.35">
      <c r="G1" s="8" t="s">
        <v>17</v>
      </c>
    </row>
    <row r="2" spans="1:11" x14ac:dyDescent="0.35">
      <c r="A2" s="6"/>
      <c r="B2" s="6"/>
      <c r="C2" s="6"/>
      <c r="D2" s="7"/>
      <c r="E2" s="6"/>
      <c r="F2" s="6"/>
      <c r="H2" s="6"/>
      <c r="I2" s="1"/>
      <c r="J2" s="3"/>
      <c r="K2" s="3"/>
    </row>
    <row r="3" spans="1:11" x14ac:dyDescent="0.35">
      <c r="A3" s="6"/>
      <c r="B3" s="6"/>
      <c r="C3" s="6"/>
      <c r="D3" s="7"/>
      <c r="E3" s="6"/>
      <c r="F3" s="6"/>
      <c r="G3" s="69" t="s">
        <v>35</v>
      </c>
      <c r="H3" s="69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69"/>
      <c r="H4" s="69"/>
      <c r="I4" s="60"/>
      <c r="J4" s="60"/>
      <c r="K4" s="60"/>
    </row>
    <row r="5" spans="1:11" x14ac:dyDescent="0.35">
      <c r="A5" s="6"/>
      <c r="B5" s="6"/>
      <c r="C5" s="6"/>
      <c r="D5" s="7"/>
      <c r="E5" s="6"/>
      <c r="F5" s="6"/>
      <c r="G5" s="69"/>
      <c r="H5" s="69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69"/>
      <c r="H6" s="69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69"/>
      <c r="H7" s="69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69"/>
      <c r="H8" s="69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12"/>
      <c r="H9" s="6"/>
      <c r="I9" s="2"/>
      <c r="J9" s="3"/>
      <c r="K9" s="3"/>
    </row>
    <row r="10" spans="1:11" x14ac:dyDescent="0.35">
      <c r="A10" s="6"/>
      <c r="B10" s="6"/>
      <c r="C10" s="6"/>
      <c r="D10" s="7"/>
      <c r="E10" s="6"/>
      <c r="F10" s="6"/>
      <c r="G10" s="12"/>
      <c r="H10" s="6"/>
      <c r="I10" s="2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12"/>
      <c r="H11" s="6"/>
      <c r="I11" s="2"/>
      <c r="J11" s="3"/>
      <c r="K11" s="3"/>
    </row>
    <row r="12" spans="1:11" x14ac:dyDescent="0.35">
      <c r="A12" s="6"/>
      <c r="B12" s="6"/>
      <c r="C12" s="6"/>
      <c r="D12" s="7"/>
      <c r="E12" s="6"/>
      <c r="F12" s="6"/>
      <c r="G12" s="12"/>
      <c r="H12" s="6"/>
      <c r="I12" s="2"/>
      <c r="J12" s="3"/>
      <c r="K12" s="3"/>
    </row>
    <row r="13" spans="1:11" x14ac:dyDescent="0.35">
      <c r="A13" s="6"/>
      <c r="B13" s="6"/>
      <c r="C13" s="6"/>
      <c r="D13" s="7"/>
      <c r="E13" s="6"/>
      <c r="F13" s="6"/>
      <c r="G13" s="6"/>
      <c r="H13" s="6"/>
      <c r="I13" s="3"/>
      <c r="J13" s="3"/>
      <c r="K13" s="3"/>
    </row>
    <row r="14" spans="1:11" ht="15.5" x14ac:dyDescent="0.35">
      <c r="A14" s="6"/>
      <c r="B14" s="19" t="s">
        <v>33</v>
      </c>
      <c r="C14" s="6"/>
      <c r="D14" s="7"/>
      <c r="E14" s="6"/>
      <c r="F14" s="6"/>
      <c r="G14" s="6"/>
      <c r="H14" s="6"/>
      <c r="I14" s="3"/>
      <c r="J14" s="3"/>
      <c r="K14" s="3"/>
    </row>
    <row r="15" spans="1:11" x14ac:dyDescent="0.35">
      <c r="A15" s="6"/>
      <c r="B15" s="6"/>
      <c r="C15" s="6"/>
      <c r="D15" s="7"/>
      <c r="E15" s="6"/>
      <c r="F15" s="6"/>
      <c r="G15" s="6"/>
      <c r="H15" s="6"/>
      <c r="I15" s="3"/>
      <c r="J15" s="3"/>
      <c r="K15" s="3"/>
    </row>
    <row r="16" spans="1:11" x14ac:dyDescent="0.35">
      <c r="A16" s="16" t="s">
        <v>1</v>
      </c>
      <c r="B16" s="16" t="s">
        <v>2</v>
      </c>
      <c r="C16" s="16" t="s">
        <v>3</v>
      </c>
      <c r="D16" s="16"/>
      <c r="E16" s="17" t="s">
        <v>6</v>
      </c>
      <c r="F16" s="16" t="s">
        <v>4</v>
      </c>
      <c r="G16" s="16" t="s">
        <v>19</v>
      </c>
      <c r="H16" s="17" t="s">
        <v>5</v>
      </c>
      <c r="I16" s="3"/>
      <c r="J16" s="3"/>
      <c r="K16" s="3"/>
    </row>
    <row r="17" spans="1:11" x14ac:dyDescent="0.35">
      <c r="A17" s="63">
        <v>851</v>
      </c>
      <c r="B17" s="63">
        <v>85195</v>
      </c>
      <c r="C17" s="41">
        <v>3020</v>
      </c>
      <c r="D17" s="35" t="s">
        <v>29</v>
      </c>
      <c r="E17" s="42">
        <v>11300</v>
      </c>
      <c r="F17" s="43">
        <v>600</v>
      </c>
      <c r="G17" s="44">
        <v>0</v>
      </c>
      <c r="H17" s="45">
        <f t="shared" ref="H17:H28" si="0">E17-F17+G17</f>
        <v>10700</v>
      </c>
      <c r="I17" s="3"/>
      <c r="J17" s="3"/>
      <c r="K17" s="3"/>
    </row>
    <row r="18" spans="1:11" x14ac:dyDescent="0.35">
      <c r="A18" s="64"/>
      <c r="B18" s="64"/>
      <c r="C18" s="50" t="s">
        <v>27</v>
      </c>
      <c r="D18" s="51"/>
      <c r="E18" s="18">
        <f>SUM(E15:E17)</f>
        <v>11300</v>
      </c>
      <c r="F18" s="18">
        <f>SUM(F15:F17)</f>
        <v>600</v>
      </c>
      <c r="G18" s="26">
        <f>SUM(G15:G17)</f>
        <v>0</v>
      </c>
      <c r="H18" s="18">
        <f>SUM(H15:H17)</f>
        <v>10700</v>
      </c>
      <c r="I18" s="3"/>
      <c r="J18" s="3"/>
      <c r="K18" s="3"/>
    </row>
    <row r="19" spans="1:11" ht="58" x14ac:dyDescent="0.35">
      <c r="A19" s="64"/>
      <c r="B19" s="64"/>
      <c r="C19" s="33">
        <v>4010</v>
      </c>
      <c r="D19" s="46" t="s">
        <v>21</v>
      </c>
      <c r="E19" s="45">
        <v>65800</v>
      </c>
      <c r="F19" s="47">
        <v>0</v>
      </c>
      <c r="G19" s="47">
        <v>0</v>
      </c>
      <c r="H19" s="45">
        <f t="shared" si="0"/>
        <v>65800</v>
      </c>
      <c r="I19" s="3"/>
      <c r="J19" s="3"/>
      <c r="K19" s="3"/>
    </row>
    <row r="20" spans="1:11" ht="43.5" x14ac:dyDescent="0.35">
      <c r="A20" s="64"/>
      <c r="B20" s="64"/>
      <c r="C20" s="37"/>
      <c r="D20" s="46" t="s">
        <v>30</v>
      </c>
      <c r="E20" s="45">
        <v>7800</v>
      </c>
      <c r="F20" s="47">
        <v>0</v>
      </c>
      <c r="G20" s="47">
        <v>0</v>
      </c>
      <c r="H20" s="45">
        <f t="shared" ref="H20" si="1">E20-F20+G20</f>
        <v>7800</v>
      </c>
      <c r="I20" s="3"/>
      <c r="J20" s="3"/>
      <c r="K20" s="3"/>
    </row>
    <row r="21" spans="1:11" ht="43.5" x14ac:dyDescent="0.35">
      <c r="A21" s="64"/>
      <c r="B21" s="64"/>
      <c r="C21" s="48"/>
      <c r="D21" s="46" t="s">
        <v>20</v>
      </c>
      <c r="E21" s="45">
        <v>2256438.38</v>
      </c>
      <c r="F21" s="45">
        <v>43200</v>
      </c>
      <c r="G21" s="47">
        <v>0</v>
      </c>
      <c r="H21" s="45">
        <f t="shared" si="0"/>
        <v>2213238.38</v>
      </c>
      <c r="I21" s="3"/>
      <c r="J21" s="3"/>
      <c r="K21" s="3"/>
    </row>
    <row r="22" spans="1:11" ht="43.5" x14ac:dyDescent="0.35">
      <c r="A22" s="64"/>
      <c r="B22" s="64"/>
      <c r="C22" s="38"/>
      <c r="D22" s="49" t="s">
        <v>22</v>
      </c>
      <c r="E22" s="45">
        <v>346700</v>
      </c>
      <c r="F22" s="47">
        <v>0</v>
      </c>
      <c r="G22" s="47">
        <v>0</v>
      </c>
      <c r="H22" s="45">
        <f t="shared" si="0"/>
        <v>346700</v>
      </c>
      <c r="I22" s="3"/>
      <c r="J22" s="3"/>
      <c r="K22" s="3"/>
    </row>
    <row r="23" spans="1:11" x14ac:dyDescent="0.35">
      <c r="A23" s="64"/>
      <c r="B23" s="64"/>
      <c r="C23" s="50" t="s">
        <v>16</v>
      </c>
      <c r="D23" s="51"/>
      <c r="E23" s="18">
        <f>SUM(E19:E22)</f>
        <v>2676738.38</v>
      </c>
      <c r="F23" s="18">
        <f>SUM(F19:F22)</f>
        <v>43200</v>
      </c>
      <c r="G23" s="26">
        <f>SUM(G19:G22)</f>
        <v>0</v>
      </c>
      <c r="H23" s="18">
        <f>SUM(H19:H22)</f>
        <v>2633538.38</v>
      </c>
      <c r="I23" s="3"/>
      <c r="J23" s="3"/>
      <c r="K23" s="3"/>
    </row>
    <row r="24" spans="1:11" x14ac:dyDescent="0.35">
      <c r="A24" s="64"/>
      <c r="B24" s="64"/>
      <c r="C24" s="41">
        <v>4280</v>
      </c>
      <c r="D24" s="35" t="s">
        <v>31</v>
      </c>
      <c r="E24" s="42">
        <v>2000</v>
      </c>
      <c r="F24" s="44">
        <v>0</v>
      </c>
      <c r="G24" s="43">
        <v>600</v>
      </c>
      <c r="H24" s="45">
        <f t="shared" ref="H24" si="2">E24-F24+G24</f>
        <v>2600</v>
      </c>
      <c r="I24" s="3"/>
      <c r="J24" s="3"/>
      <c r="K24" s="3"/>
    </row>
    <row r="25" spans="1:11" x14ac:dyDescent="0.35">
      <c r="A25" s="64"/>
      <c r="B25" s="64"/>
      <c r="C25" s="50" t="s">
        <v>28</v>
      </c>
      <c r="D25" s="51"/>
      <c r="E25" s="18">
        <f>E24</f>
        <v>2000</v>
      </c>
      <c r="F25" s="26">
        <f t="shared" ref="F25:G25" si="3">F24</f>
        <v>0</v>
      </c>
      <c r="G25" s="18">
        <f t="shared" si="3"/>
        <v>600</v>
      </c>
      <c r="H25" s="18">
        <f>H24</f>
        <v>2600</v>
      </c>
      <c r="I25" s="3"/>
      <c r="J25" s="3"/>
      <c r="K25" s="3"/>
    </row>
    <row r="26" spans="1:11" x14ac:dyDescent="0.35">
      <c r="A26" s="64"/>
      <c r="B26" s="64"/>
      <c r="C26" s="34">
        <v>4300</v>
      </c>
      <c r="D26" s="35" t="s">
        <v>12</v>
      </c>
      <c r="E26" s="45">
        <v>371656</v>
      </c>
      <c r="F26" s="47">
        <v>0</v>
      </c>
      <c r="G26" s="45">
        <v>43200</v>
      </c>
      <c r="H26" s="45">
        <f t="shared" si="0"/>
        <v>414856</v>
      </c>
      <c r="I26" s="3"/>
      <c r="J26" s="3"/>
      <c r="K26" s="3"/>
    </row>
    <row r="27" spans="1:11" ht="29" x14ac:dyDescent="0.35">
      <c r="A27" s="64"/>
      <c r="B27" s="64"/>
      <c r="C27" s="48"/>
      <c r="D27" s="49" t="s">
        <v>13</v>
      </c>
      <c r="E27" s="45">
        <v>150</v>
      </c>
      <c r="F27" s="47">
        <v>0</v>
      </c>
      <c r="G27" s="47">
        <v>0</v>
      </c>
      <c r="H27" s="45">
        <f t="shared" ref="H27" si="4">E27-F27+G27</f>
        <v>150</v>
      </c>
      <c r="I27" s="3"/>
      <c r="J27" s="3"/>
      <c r="K27" s="3"/>
    </row>
    <row r="28" spans="1:11" ht="29" x14ac:dyDescent="0.35">
      <c r="A28" s="64"/>
      <c r="B28" s="64"/>
      <c r="C28" s="38"/>
      <c r="D28" s="49" t="s">
        <v>14</v>
      </c>
      <c r="E28" s="45">
        <v>26360</v>
      </c>
      <c r="F28" s="47">
        <v>0</v>
      </c>
      <c r="G28" s="47">
        <v>0</v>
      </c>
      <c r="H28" s="45">
        <f t="shared" si="0"/>
        <v>26360</v>
      </c>
      <c r="I28" s="3"/>
      <c r="J28" s="3"/>
      <c r="K28" s="3"/>
    </row>
    <row r="29" spans="1:11" x14ac:dyDescent="0.35">
      <c r="A29" s="64"/>
      <c r="B29" s="64"/>
      <c r="C29" s="50" t="s">
        <v>11</v>
      </c>
      <c r="D29" s="51"/>
      <c r="E29" s="18">
        <f>SUM(E26:E28)</f>
        <v>398166</v>
      </c>
      <c r="F29" s="26">
        <f>SUM(F26:F28)</f>
        <v>0</v>
      </c>
      <c r="G29" s="18">
        <f t="shared" ref="G29:H29" si="5">SUM(G26:G28)</f>
        <v>43200</v>
      </c>
      <c r="H29" s="18">
        <f t="shared" si="5"/>
        <v>441366</v>
      </c>
      <c r="I29" s="3"/>
      <c r="J29" s="3"/>
      <c r="K29" s="3"/>
    </row>
    <row r="30" spans="1:11" x14ac:dyDescent="0.35">
      <c r="A30" s="56" t="s">
        <v>7</v>
      </c>
      <c r="B30" s="57"/>
      <c r="C30" s="57"/>
      <c r="D30" s="51"/>
      <c r="E30" s="18">
        <v>4370268</v>
      </c>
      <c r="F30" s="18">
        <f>F23+F29+F18</f>
        <v>43800</v>
      </c>
      <c r="G30" s="18">
        <f>G23+G29+G18+G25</f>
        <v>43800</v>
      </c>
      <c r="H30" s="18">
        <f>E30-F30+G30</f>
        <v>4370268</v>
      </c>
      <c r="I30" s="3"/>
      <c r="J30" s="3"/>
      <c r="K30" s="3"/>
    </row>
    <row r="31" spans="1:11" x14ac:dyDescent="0.35">
      <c r="A31" s="31"/>
      <c r="B31" s="31"/>
      <c r="C31" s="31"/>
      <c r="D31" s="31"/>
      <c r="E31" s="31"/>
      <c r="F31" s="31"/>
      <c r="G31" s="31"/>
      <c r="H31" s="31"/>
      <c r="I31" s="3"/>
      <c r="J31" s="3"/>
      <c r="K31" s="3"/>
    </row>
    <row r="32" spans="1:11" ht="15.5" x14ac:dyDescent="0.35">
      <c r="A32" s="20" t="s">
        <v>8</v>
      </c>
      <c r="B32" s="6"/>
      <c r="C32" s="6"/>
      <c r="D32" s="7"/>
      <c r="E32" s="6"/>
      <c r="F32" s="6"/>
      <c r="G32" s="6"/>
      <c r="H32" s="6"/>
      <c r="I32" s="3"/>
      <c r="J32" s="3"/>
      <c r="K32" s="3"/>
    </row>
    <row r="33" spans="1:11" ht="78.5" customHeight="1" x14ac:dyDescent="0.35">
      <c r="A33" s="76" t="s">
        <v>15</v>
      </c>
      <c r="B33" s="58"/>
      <c r="C33" s="58"/>
      <c r="D33" s="58"/>
      <c r="E33" s="58"/>
      <c r="F33" s="58"/>
      <c r="G33" s="58"/>
      <c r="H33" s="58"/>
      <c r="I33" s="3"/>
      <c r="J33" s="3"/>
      <c r="K33" s="3"/>
    </row>
    <row r="34" spans="1:11" x14ac:dyDescent="0.35">
      <c r="A34" s="55"/>
      <c r="B34" s="55"/>
      <c r="C34" s="55"/>
      <c r="D34" s="55"/>
      <c r="E34" s="55"/>
      <c r="F34" s="55"/>
      <c r="G34" s="55"/>
      <c r="H34" s="55"/>
      <c r="I34" s="3"/>
      <c r="J34" s="3"/>
      <c r="K34" s="3"/>
    </row>
    <row r="35" spans="1:11" ht="19.5" customHeight="1" x14ac:dyDescent="0.35">
      <c r="A35" s="66"/>
      <c r="B35" s="66"/>
      <c r="C35" s="66"/>
      <c r="D35" s="66"/>
      <c r="E35" s="66"/>
      <c r="F35" s="66"/>
      <c r="G35" s="66"/>
      <c r="H35" s="66"/>
      <c r="I35" s="3"/>
      <c r="J35" s="3"/>
      <c r="K35" s="3"/>
    </row>
    <row r="36" spans="1:11" ht="34.5" customHeight="1" x14ac:dyDescent="0.35">
      <c r="A36" s="67"/>
      <c r="B36" s="67"/>
      <c r="C36" s="67"/>
      <c r="D36" s="67"/>
      <c r="E36" s="67"/>
      <c r="F36" s="67"/>
      <c r="G36" s="67"/>
      <c r="H36" s="67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 spans="1:11" x14ac:dyDescent="0.35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  <row r="52" spans="1:11" x14ac:dyDescent="0.35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</row>
    <row r="53" spans="1:11" x14ac:dyDescent="0.35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</row>
    <row r="54" spans="1:11" x14ac:dyDescent="0.35">
      <c r="A54" s="3"/>
      <c r="B54" s="3"/>
      <c r="C54" s="3"/>
      <c r="D54" s="4"/>
      <c r="E54" s="3"/>
      <c r="F54" s="3"/>
      <c r="G54" s="3"/>
      <c r="H54" s="3"/>
      <c r="I54" s="3"/>
      <c r="J54" s="3"/>
      <c r="K54" s="3"/>
    </row>
    <row r="55" spans="1:11" x14ac:dyDescent="0.35">
      <c r="A55" s="3"/>
      <c r="B55" s="3"/>
      <c r="C55" s="3"/>
      <c r="D55" s="4"/>
      <c r="E55" s="3"/>
      <c r="F55" s="3"/>
      <c r="G55" s="3"/>
      <c r="H55" s="3"/>
      <c r="I55" s="3"/>
      <c r="J55" s="3"/>
      <c r="K55" s="3"/>
    </row>
    <row r="56" spans="1:11" x14ac:dyDescent="0.35">
      <c r="A56" s="3"/>
      <c r="B56" s="3"/>
      <c r="C56" s="3"/>
      <c r="D56" s="4"/>
      <c r="E56" s="3"/>
      <c r="F56" s="3"/>
      <c r="G56" s="3"/>
      <c r="H56" s="3"/>
      <c r="I56" s="3"/>
      <c r="J56" s="3"/>
      <c r="K56" s="3"/>
    </row>
    <row r="57" spans="1:11" x14ac:dyDescent="0.35">
      <c r="A57" s="3"/>
      <c r="B57" s="3"/>
      <c r="C57" s="3"/>
      <c r="D57" s="4"/>
      <c r="E57" s="3"/>
      <c r="F57" s="3"/>
      <c r="G57" s="3"/>
      <c r="H57" s="3"/>
      <c r="I57" s="3"/>
      <c r="J57" s="3"/>
      <c r="K57" s="3"/>
    </row>
    <row r="58" spans="1:11" x14ac:dyDescent="0.35">
      <c r="A58" s="3"/>
      <c r="B58" s="3"/>
      <c r="C58" s="3"/>
      <c r="D58" s="4"/>
      <c r="E58" s="3"/>
      <c r="F58" s="3"/>
      <c r="G58" s="3"/>
      <c r="H58" s="3"/>
      <c r="I58" s="3"/>
      <c r="J58" s="3"/>
      <c r="K58" s="3"/>
    </row>
    <row r="59" spans="1:11" x14ac:dyDescent="0.35">
      <c r="A59" s="3"/>
      <c r="B59" s="3"/>
      <c r="C59" s="3"/>
      <c r="D59" s="4"/>
      <c r="E59" s="3"/>
      <c r="F59" s="3"/>
      <c r="G59" s="3"/>
      <c r="H59" s="3"/>
      <c r="I59" s="3"/>
      <c r="J59" s="3"/>
      <c r="K59" s="3"/>
    </row>
  </sheetData>
  <mergeCells count="6">
    <mergeCell ref="A35:H35"/>
    <mergeCell ref="A36:H36"/>
    <mergeCell ref="I4:K4"/>
    <mergeCell ref="B17:B29"/>
    <mergeCell ref="A17:A29"/>
    <mergeCell ref="G3:H8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1311-9068-4DAC-A808-8275077C7B0C}">
  <dimension ref="A1:K51"/>
  <sheetViews>
    <sheetView workbookViewId="0">
      <selection activeCell="B1" sqref="B1"/>
    </sheetView>
  </sheetViews>
  <sheetFormatPr defaultRowHeight="14.5" x14ac:dyDescent="0.35"/>
  <cols>
    <col min="1" max="1" width="14.08984375" customWidth="1"/>
    <col min="2" max="2" width="8.453125" customWidth="1"/>
    <col min="4" max="4" width="10.4531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30" t="s">
        <v>18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ht="14.5" customHeight="1" x14ac:dyDescent="0.35">
      <c r="A3" s="3"/>
      <c r="B3" s="3"/>
      <c r="C3" s="3"/>
      <c r="D3" s="4"/>
      <c r="E3" s="3"/>
      <c r="F3" s="3"/>
      <c r="G3" s="61" t="s">
        <v>34</v>
      </c>
      <c r="H3" s="61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61"/>
      <c r="H4" s="61"/>
      <c r="I4" s="60"/>
      <c r="J4" s="60"/>
      <c r="K4" s="60"/>
    </row>
    <row r="5" spans="1:11" x14ac:dyDescent="0.35">
      <c r="A5" s="6"/>
      <c r="B5" s="6"/>
      <c r="C5" s="6"/>
      <c r="D5" s="7"/>
      <c r="E5" s="6"/>
      <c r="F5" s="6"/>
      <c r="G5" s="61"/>
      <c r="H5" s="61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61"/>
      <c r="H6" s="61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61"/>
      <c r="H7" s="61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61"/>
      <c r="H8" s="61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13"/>
      <c r="H9" s="6"/>
      <c r="I9" s="2"/>
      <c r="J9" s="3"/>
      <c r="K9" s="3"/>
    </row>
    <row r="10" spans="1:11" x14ac:dyDescent="0.35">
      <c r="A10" s="6"/>
      <c r="B10" s="6"/>
      <c r="C10" s="6"/>
      <c r="D10" s="7"/>
      <c r="E10" s="6"/>
      <c r="F10" s="6"/>
      <c r="G10" s="13"/>
      <c r="H10" s="6"/>
      <c r="I10" s="2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13"/>
      <c r="H11" s="6"/>
      <c r="I11" s="2"/>
      <c r="J11" s="3"/>
      <c r="K11" s="3"/>
    </row>
    <row r="12" spans="1:11" x14ac:dyDescent="0.35">
      <c r="A12" s="6"/>
      <c r="B12" s="6"/>
      <c r="C12" s="6"/>
      <c r="D12" s="7"/>
      <c r="E12" s="6"/>
      <c r="F12" s="6"/>
      <c r="G12" s="13"/>
      <c r="H12" s="6"/>
      <c r="I12" s="2"/>
      <c r="J12" s="3"/>
      <c r="K12" s="3"/>
    </row>
    <row r="13" spans="1:11" x14ac:dyDescent="0.35">
      <c r="A13" s="6"/>
      <c r="B13" s="6"/>
      <c r="C13" s="6"/>
      <c r="D13" s="7"/>
      <c r="E13" s="6"/>
      <c r="F13" s="6"/>
      <c r="G13" s="6"/>
      <c r="H13" s="6"/>
      <c r="I13" s="3"/>
      <c r="J13" s="3"/>
      <c r="K13" s="3"/>
    </row>
    <row r="14" spans="1:11" ht="15.5" x14ac:dyDescent="0.35">
      <c r="A14" s="6"/>
      <c r="B14" s="19" t="s">
        <v>33</v>
      </c>
      <c r="C14" s="6"/>
      <c r="D14" s="7"/>
      <c r="E14" s="6"/>
      <c r="F14" s="6"/>
      <c r="G14" s="6"/>
      <c r="H14" s="6"/>
      <c r="I14" s="3"/>
      <c r="J14" s="3"/>
      <c r="K14" s="3"/>
    </row>
    <row r="15" spans="1:11" x14ac:dyDescent="0.35">
      <c r="A15" s="6"/>
      <c r="B15" s="6"/>
      <c r="C15" s="6"/>
      <c r="D15" s="7"/>
      <c r="E15" s="6"/>
      <c r="F15" s="6"/>
      <c r="G15" s="6"/>
      <c r="H15" s="6"/>
      <c r="I15" s="3"/>
      <c r="J15" s="3"/>
      <c r="K15" s="3"/>
    </row>
    <row r="16" spans="1:11" x14ac:dyDescent="0.35">
      <c r="A16" s="16" t="s">
        <v>1</v>
      </c>
      <c r="B16" s="16" t="s">
        <v>2</v>
      </c>
      <c r="C16" s="16" t="s">
        <v>3</v>
      </c>
      <c r="D16" s="16"/>
      <c r="E16" s="17" t="s">
        <v>6</v>
      </c>
      <c r="F16" s="16" t="s">
        <v>4</v>
      </c>
      <c r="G16" s="16" t="s">
        <v>19</v>
      </c>
      <c r="H16" s="17" t="s">
        <v>5</v>
      </c>
      <c r="I16" s="3"/>
      <c r="J16" s="3"/>
      <c r="K16" s="3"/>
    </row>
    <row r="17" spans="1:11" x14ac:dyDescent="0.35">
      <c r="A17" s="70">
        <v>851</v>
      </c>
      <c r="B17" s="63">
        <v>85195</v>
      </c>
      <c r="C17" s="34">
        <v>4010</v>
      </c>
      <c r="D17" s="35" t="s">
        <v>9</v>
      </c>
      <c r="E17" s="36">
        <v>2286838.38</v>
      </c>
      <c r="F17" s="36">
        <v>2000</v>
      </c>
      <c r="G17" s="36"/>
      <c r="H17" s="36">
        <f t="shared" ref="H17:H19" si="0">E17-F17+G17</f>
        <v>2284838.38</v>
      </c>
      <c r="I17" s="3"/>
      <c r="J17" s="3"/>
      <c r="K17" s="3"/>
    </row>
    <row r="18" spans="1:11" x14ac:dyDescent="0.35">
      <c r="A18" s="71"/>
      <c r="B18" s="64"/>
      <c r="C18" s="38"/>
      <c r="D18" s="35" t="s">
        <v>10</v>
      </c>
      <c r="E18" s="36">
        <v>346700</v>
      </c>
      <c r="F18" s="39"/>
      <c r="G18" s="39"/>
      <c r="H18" s="36">
        <f t="shared" si="0"/>
        <v>346700</v>
      </c>
      <c r="I18" s="3"/>
      <c r="J18" s="3"/>
      <c r="K18" s="3"/>
    </row>
    <row r="19" spans="1:11" x14ac:dyDescent="0.35">
      <c r="A19" s="71"/>
      <c r="B19" s="64"/>
      <c r="C19" s="50" t="s">
        <v>16</v>
      </c>
      <c r="D19" s="51"/>
      <c r="E19" s="18">
        <f>SUM(E17:E18)</f>
        <v>2633538.38</v>
      </c>
      <c r="F19" s="18">
        <f>SUM(F17:F18)</f>
        <v>2000</v>
      </c>
      <c r="G19" s="26">
        <f>SUM(G17:G18)</f>
        <v>0</v>
      </c>
      <c r="H19" s="18">
        <f t="shared" si="0"/>
        <v>2631538.38</v>
      </c>
      <c r="I19" s="3"/>
      <c r="J19" s="3"/>
      <c r="K19" s="3"/>
    </row>
    <row r="20" spans="1:11" x14ac:dyDescent="0.35">
      <c r="A20" s="71"/>
      <c r="B20" s="64"/>
      <c r="C20" s="40">
        <v>4170</v>
      </c>
      <c r="D20" s="35" t="s">
        <v>9</v>
      </c>
      <c r="E20" s="36">
        <v>76850</v>
      </c>
      <c r="F20" s="36"/>
      <c r="G20" s="36">
        <v>2000</v>
      </c>
      <c r="H20" s="36">
        <f t="shared" ref="H20:H22" si="1">E20-F20+G20</f>
        <v>78850</v>
      </c>
      <c r="I20" s="3"/>
      <c r="J20" s="3"/>
      <c r="K20" s="3"/>
    </row>
    <row r="21" spans="1:11" x14ac:dyDescent="0.35">
      <c r="A21" s="71"/>
      <c r="B21" s="64"/>
      <c r="C21" s="56" t="s">
        <v>24</v>
      </c>
      <c r="D21" s="51"/>
      <c r="E21" s="18">
        <f>SUM(E20:E20)</f>
        <v>76850</v>
      </c>
      <c r="F21" s="26">
        <f>SUM(F20:F20)</f>
        <v>0</v>
      </c>
      <c r="G21" s="18">
        <f>SUM(G20)</f>
        <v>2000</v>
      </c>
      <c r="H21" s="18">
        <f t="shared" si="1"/>
        <v>78850</v>
      </c>
      <c r="I21" s="3"/>
      <c r="J21" s="3"/>
      <c r="K21" s="3"/>
    </row>
    <row r="22" spans="1:11" x14ac:dyDescent="0.35">
      <c r="A22" s="56" t="s">
        <v>7</v>
      </c>
      <c r="B22" s="57"/>
      <c r="C22" s="57"/>
      <c r="D22" s="51"/>
      <c r="E22" s="18">
        <v>4370268</v>
      </c>
      <c r="F22" s="18">
        <f>F21+F19</f>
        <v>2000</v>
      </c>
      <c r="G22" s="18">
        <f>G21+G19</f>
        <v>2000</v>
      </c>
      <c r="H22" s="18">
        <f t="shared" si="1"/>
        <v>4370268</v>
      </c>
      <c r="I22" s="3"/>
      <c r="J22" s="3"/>
      <c r="K22" s="3"/>
    </row>
    <row r="23" spans="1:11" x14ac:dyDescent="0.35">
      <c r="A23" s="6"/>
      <c r="B23" s="6"/>
      <c r="C23" s="6"/>
      <c r="D23" s="7"/>
      <c r="E23" s="6"/>
      <c r="F23" s="6"/>
      <c r="G23" s="6"/>
      <c r="H23" s="6"/>
      <c r="I23" s="3"/>
      <c r="J23" s="3"/>
      <c r="K23" s="3"/>
    </row>
    <row r="24" spans="1:11" ht="15.5" x14ac:dyDescent="0.35">
      <c r="A24" s="20" t="s">
        <v>8</v>
      </c>
      <c r="B24" s="59"/>
      <c r="C24" s="6"/>
      <c r="D24" s="7"/>
      <c r="E24" s="6"/>
      <c r="F24" s="6"/>
      <c r="G24" s="6"/>
      <c r="H24" s="6"/>
      <c r="I24" s="3"/>
      <c r="J24" s="3"/>
      <c r="K24" s="3"/>
    </row>
    <row r="25" spans="1:11" x14ac:dyDescent="0.35">
      <c r="A25" s="11"/>
      <c r="B25" s="6"/>
      <c r="C25" s="6"/>
      <c r="D25" s="7"/>
      <c r="E25" s="6"/>
      <c r="F25" s="6"/>
      <c r="G25" s="6"/>
      <c r="H25" s="6"/>
      <c r="I25" s="3"/>
      <c r="J25" s="3"/>
      <c r="K25" s="3"/>
    </row>
    <row r="26" spans="1:11" ht="33.75" customHeight="1" x14ac:dyDescent="0.35">
      <c r="A26" s="68" t="s">
        <v>37</v>
      </c>
      <c r="B26" s="68"/>
      <c r="C26" s="68"/>
      <c r="D26" s="68"/>
      <c r="E26" s="68"/>
      <c r="F26" s="68"/>
      <c r="G26" s="68"/>
      <c r="H26" s="68"/>
      <c r="I26" s="3"/>
      <c r="J26" s="3"/>
      <c r="K26" s="3"/>
    </row>
    <row r="27" spans="1:11" x14ac:dyDescent="0.35">
      <c r="A27" s="11"/>
      <c r="B27" s="6"/>
      <c r="C27" s="6"/>
      <c r="D27" s="7"/>
      <c r="E27" s="6"/>
      <c r="F27" s="6"/>
      <c r="G27" s="6"/>
      <c r="H27" s="6"/>
      <c r="I27" s="3"/>
      <c r="J27" s="3"/>
      <c r="K27" s="3"/>
    </row>
    <row r="28" spans="1:11" ht="34.5" customHeight="1" x14ac:dyDescent="0.35">
      <c r="A28" s="68"/>
      <c r="B28" s="68"/>
      <c r="C28" s="68"/>
      <c r="D28" s="68"/>
      <c r="E28" s="68"/>
      <c r="F28" s="68"/>
      <c r="G28" s="68"/>
      <c r="H28" s="68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 spans="1:11" x14ac:dyDescent="0.35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</sheetData>
  <mergeCells count="6">
    <mergeCell ref="A28:H28"/>
    <mergeCell ref="A26:H26"/>
    <mergeCell ref="I4:K4"/>
    <mergeCell ref="A17:A21"/>
    <mergeCell ref="B17:B21"/>
    <mergeCell ref="G3:H8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4B2B-7B0E-4CFC-9B5D-3020E5A013DF}">
  <dimension ref="A1:K48"/>
  <sheetViews>
    <sheetView tabSelected="1" workbookViewId="0">
      <selection activeCell="A22" sqref="A22"/>
    </sheetView>
  </sheetViews>
  <sheetFormatPr defaultRowHeight="14.5" x14ac:dyDescent="0.35"/>
  <cols>
    <col min="1" max="1" width="14.453125" customWidth="1"/>
    <col min="2" max="3" width="7.81640625" customWidth="1"/>
    <col min="4" max="4" width="13.54296875" style="5" customWidth="1"/>
    <col min="5" max="5" width="19.26953125" customWidth="1"/>
    <col min="6" max="6" width="14.26953125" customWidth="1"/>
    <col min="7" max="7" width="13.7265625" customWidth="1"/>
    <col min="8" max="8" width="15.7265625" customWidth="1"/>
  </cols>
  <sheetData>
    <row r="1" spans="1:11" x14ac:dyDescent="0.35">
      <c r="G1" s="8" t="s">
        <v>23</v>
      </c>
    </row>
    <row r="2" spans="1:11" ht="14.5" customHeight="1" x14ac:dyDescent="0.35">
      <c r="A2" s="6"/>
      <c r="B2" s="6"/>
      <c r="C2" s="6"/>
      <c r="D2" s="7"/>
      <c r="E2" s="6"/>
      <c r="F2" s="6"/>
      <c r="H2" s="6"/>
      <c r="I2" s="1"/>
      <c r="J2" s="3"/>
      <c r="K2" s="3"/>
    </row>
    <row r="3" spans="1:11" ht="81.5" customHeight="1" x14ac:dyDescent="0.35">
      <c r="A3" s="6"/>
      <c r="B3" s="6"/>
      <c r="C3" s="6"/>
      <c r="D3" s="7"/>
      <c r="E3" s="6"/>
      <c r="F3" s="6"/>
      <c r="G3" s="75" t="s">
        <v>32</v>
      </c>
      <c r="H3" s="75"/>
      <c r="I3" s="32"/>
      <c r="J3" s="3"/>
      <c r="K3" s="3"/>
    </row>
    <row r="4" spans="1:11" x14ac:dyDescent="0.35">
      <c r="A4" s="6"/>
      <c r="B4" s="6"/>
      <c r="C4" s="6"/>
      <c r="D4" s="7"/>
      <c r="E4" s="6"/>
      <c r="F4" s="6"/>
      <c r="G4" s="15"/>
      <c r="H4" s="15"/>
      <c r="I4" s="60"/>
      <c r="J4" s="60"/>
      <c r="K4" s="60"/>
    </row>
    <row r="5" spans="1:11" x14ac:dyDescent="0.35">
      <c r="A5" s="6"/>
      <c r="B5" s="6"/>
      <c r="C5" s="6"/>
      <c r="D5" s="7"/>
      <c r="E5" s="6"/>
      <c r="F5" s="6"/>
      <c r="G5" s="15"/>
      <c r="H5" s="15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5"/>
      <c r="H6" s="15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5"/>
      <c r="H7" s="15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5"/>
      <c r="H8" s="15"/>
      <c r="I8" s="2"/>
      <c r="J8" s="3"/>
      <c r="K8" s="3"/>
    </row>
    <row r="9" spans="1:11" ht="15.5" x14ac:dyDescent="0.35">
      <c r="A9" s="14"/>
      <c r="B9" s="19" t="s">
        <v>33</v>
      </c>
      <c r="C9" s="14"/>
      <c r="D9" s="14"/>
      <c r="E9" s="14"/>
      <c r="F9" s="14"/>
      <c r="G9" s="14"/>
      <c r="H9" s="14"/>
      <c r="I9" s="3"/>
      <c r="J9" s="3"/>
      <c r="K9" s="3"/>
    </row>
    <row r="10" spans="1:11" x14ac:dyDescent="0.35">
      <c r="A10" s="14"/>
      <c r="B10" s="14"/>
      <c r="C10" s="14"/>
      <c r="D10" s="14"/>
      <c r="E10" s="14"/>
      <c r="F10" s="14"/>
      <c r="G10" s="14"/>
      <c r="H10" s="14"/>
      <c r="I10" s="3"/>
      <c r="J10" s="3"/>
      <c r="K10" s="3"/>
    </row>
    <row r="11" spans="1:11" x14ac:dyDescent="0.35">
      <c r="A11" s="16" t="s">
        <v>1</v>
      </c>
      <c r="B11" s="16" t="s">
        <v>2</v>
      </c>
      <c r="C11" s="16" t="s">
        <v>3</v>
      </c>
      <c r="D11" s="16"/>
      <c r="E11" s="17" t="s">
        <v>6</v>
      </c>
      <c r="F11" s="16" t="s">
        <v>4</v>
      </c>
      <c r="G11" s="16" t="s">
        <v>19</v>
      </c>
      <c r="H11" s="17" t="s">
        <v>5</v>
      </c>
      <c r="I11" s="3"/>
      <c r="J11" s="3"/>
      <c r="K11" s="3"/>
    </row>
    <row r="12" spans="1:11" ht="58" x14ac:dyDescent="0.35">
      <c r="A12" s="72">
        <v>851</v>
      </c>
      <c r="B12" s="72">
        <v>85195</v>
      </c>
      <c r="C12" s="72">
        <v>4010</v>
      </c>
      <c r="D12" s="21" t="s">
        <v>21</v>
      </c>
      <c r="E12" s="22">
        <v>65800</v>
      </c>
      <c r="F12" s="23">
        <v>0</v>
      </c>
      <c r="G12" s="23">
        <v>0</v>
      </c>
      <c r="H12" s="22">
        <f t="shared" ref="H12:H15" si="0">E12-F12+G12</f>
        <v>65800</v>
      </c>
      <c r="I12" s="3"/>
      <c r="J12" s="3"/>
      <c r="K12" s="3"/>
    </row>
    <row r="13" spans="1:11" ht="43.5" x14ac:dyDescent="0.35">
      <c r="A13" s="73"/>
      <c r="B13" s="73"/>
      <c r="C13" s="73"/>
      <c r="D13" s="21" t="s">
        <v>30</v>
      </c>
      <c r="E13" s="22">
        <v>7800</v>
      </c>
      <c r="F13" s="23">
        <v>117.36</v>
      </c>
      <c r="G13" s="23">
        <v>0</v>
      </c>
      <c r="H13" s="22">
        <f t="shared" si="0"/>
        <v>7682.64</v>
      </c>
      <c r="I13" s="3"/>
      <c r="J13" s="3"/>
      <c r="K13" s="3"/>
    </row>
    <row r="14" spans="1:11" ht="43.5" x14ac:dyDescent="0.35">
      <c r="A14" s="73"/>
      <c r="B14" s="73"/>
      <c r="C14" s="73"/>
      <c r="D14" s="21" t="s">
        <v>20</v>
      </c>
      <c r="E14" s="22">
        <v>2213238.38</v>
      </c>
      <c r="F14" s="22">
        <v>1882.64</v>
      </c>
      <c r="G14" s="23">
        <v>0</v>
      </c>
      <c r="H14" s="22">
        <f t="shared" si="0"/>
        <v>2211355.7399999998</v>
      </c>
      <c r="I14" s="3"/>
      <c r="J14" s="3"/>
      <c r="K14" s="3"/>
    </row>
    <row r="15" spans="1:11" ht="43.5" x14ac:dyDescent="0.35">
      <c r="A15" s="73"/>
      <c r="B15" s="73"/>
      <c r="C15" s="74"/>
      <c r="D15" s="25" t="s">
        <v>22</v>
      </c>
      <c r="E15" s="22">
        <v>346700</v>
      </c>
      <c r="F15" s="23">
        <v>0</v>
      </c>
      <c r="G15" s="23">
        <v>0</v>
      </c>
      <c r="H15" s="22">
        <f t="shared" si="0"/>
        <v>346700</v>
      </c>
      <c r="I15" s="3"/>
      <c r="J15" s="3"/>
      <c r="K15" s="3"/>
    </row>
    <row r="16" spans="1:11" x14ac:dyDescent="0.35">
      <c r="A16" s="73"/>
      <c r="B16" s="73"/>
      <c r="C16" s="56" t="s">
        <v>16</v>
      </c>
      <c r="D16" s="51"/>
      <c r="E16" s="18">
        <f>SUM(E12:E15)</f>
        <v>2633538.38</v>
      </c>
      <c r="F16" s="18">
        <f>SUM(F12:F15)</f>
        <v>2000</v>
      </c>
      <c r="G16" s="26">
        <f>SUM(G12:G15)</f>
        <v>0</v>
      </c>
      <c r="H16" s="18">
        <f>SUM(H12:H15)</f>
        <v>2631538.38</v>
      </c>
      <c r="I16" s="3"/>
      <c r="J16" s="3"/>
      <c r="K16" s="3"/>
    </row>
    <row r="17" spans="1:11" ht="58" x14ac:dyDescent="0.35">
      <c r="A17" s="73"/>
      <c r="B17" s="73"/>
      <c r="C17" s="24">
        <v>4170</v>
      </c>
      <c r="D17" s="27" t="s">
        <v>26</v>
      </c>
      <c r="E17" s="28">
        <v>76850</v>
      </c>
      <c r="F17" s="29">
        <v>0</v>
      </c>
      <c r="G17" s="28">
        <v>2000</v>
      </c>
      <c r="H17" s="22">
        <f t="shared" ref="H17" si="1">E17-F17+G17</f>
        <v>78850</v>
      </c>
      <c r="I17" s="3"/>
      <c r="J17" s="3"/>
      <c r="K17" s="3"/>
    </row>
    <row r="18" spans="1:11" x14ac:dyDescent="0.35">
      <c r="A18" s="73"/>
      <c r="B18" s="73"/>
      <c r="C18" s="50" t="s">
        <v>24</v>
      </c>
      <c r="D18" s="51"/>
      <c r="E18" s="18">
        <f>E17</f>
        <v>76850</v>
      </c>
      <c r="F18" s="26">
        <f>F17</f>
        <v>0</v>
      </c>
      <c r="G18" s="18">
        <f>G17</f>
        <v>2000</v>
      </c>
      <c r="H18" s="18">
        <f>H17</f>
        <v>78850</v>
      </c>
      <c r="I18" s="3"/>
      <c r="J18" s="3"/>
      <c r="K18" s="3"/>
    </row>
    <row r="19" spans="1:11" x14ac:dyDescent="0.35">
      <c r="A19" s="56" t="s">
        <v>7</v>
      </c>
      <c r="B19" s="57"/>
      <c r="C19" s="57"/>
      <c r="D19" s="51"/>
      <c r="E19" s="18">
        <v>4370268</v>
      </c>
      <c r="F19" s="18">
        <f>F16+F18</f>
        <v>2000</v>
      </c>
      <c r="G19" s="18">
        <f>G16+G18</f>
        <v>2000</v>
      </c>
      <c r="H19" s="18">
        <f>E19-F19+G19</f>
        <v>4370268</v>
      </c>
      <c r="I19" s="3"/>
      <c r="J19" s="3"/>
      <c r="K19" s="3"/>
    </row>
    <row r="20" spans="1:11" x14ac:dyDescent="0.35">
      <c r="A20" s="14"/>
      <c r="B20" s="14"/>
      <c r="C20" s="14"/>
      <c r="D20" s="14"/>
      <c r="E20" s="14"/>
      <c r="F20" s="14"/>
      <c r="G20" s="14"/>
      <c r="H20" s="14"/>
      <c r="I20" s="3"/>
      <c r="J20" s="3"/>
      <c r="K20" s="3"/>
    </row>
    <row r="21" spans="1:11" ht="15.5" x14ac:dyDescent="0.35">
      <c r="A21" s="20" t="s">
        <v>8</v>
      </c>
      <c r="B21" s="14"/>
      <c r="C21" s="14"/>
      <c r="D21" s="14"/>
      <c r="E21" s="14"/>
      <c r="F21" s="14"/>
      <c r="G21" s="14"/>
      <c r="H21" s="14"/>
      <c r="I21" s="3"/>
      <c r="J21" s="3"/>
      <c r="K21" s="3"/>
    </row>
    <row r="22" spans="1:11" ht="61" customHeight="1" x14ac:dyDescent="0.35">
      <c r="A22" s="58" t="s">
        <v>25</v>
      </c>
      <c r="B22" s="58"/>
      <c r="C22" s="58"/>
      <c r="D22" s="58"/>
      <c r="E22" s="58"/>
      <c r="F22" s="58"/>
      <c r="G22" s="58"/>
      <c r="H22" s="58"/>
      <c r="I22" s="3"/>
      <c r="J22" s="3"/>
      <c r="K22" s="3"/>
    </row>
    <row r="23" spans="1:11" x14ac:dyDescent="0.35">
      <c r="A23" s="55"/>
      <c r="B23" s="55"/>
      <c r="C23" s="55"/>
      <c r="D23" s="55"/>
      <c r="E23" s="55"/>
      <c r="F23" s="55"/>
      <c r="G23" s="55"/>
      <c r="H23" s="55"/>
      <c r="I23" s="3"/>
      <c r="J23" s="3"/>
      <c r="K23" s="3"/>
    </row>
    <row r="24" spans="1:11" ht="19.5" customHeight="1" x14ac:dyDescent="0.35">
      <c r="A24" s="66"/>
      <c r="B24" s="66"/>
      <c r="C24" s="66"/>
      <c r="D24" s="66"/>
      <c r="E24" s="66"/>
      <c r="F24" s="66"/>
      <c r="G24" s="66"/>
      <c r="H24" s="66"/>
      <c r="I24" s="3"/>
      <c r="J24" s="3"/>
      <c r="K24" s="3"/>
    </row>
    <row r="25" spans="1:11" ht="34.5" customHeight="1" x14ac:dyDescent="0.35">
      <c r="A25" s="67"/>
      <c r="B25" s="67"/>
      <c r="C25" s="67"/>
      <c r="D25" s="67"/>
      <c r="E25" s="67"/>
      <c r="F25" s="67"/>
      <c r="G25" s="67"/>
      <c r="H25" s="67"/>
      <c r="I25" s="3"/>
      <c r="J25" s="3"/>
      <c r="K25" s="3"/>
    </row>
    <row r="26" spans="1:11" x14ac:dyDescent="0.35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 spans="1:11" x14ac:dyDescent="0.3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 spans="1:1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</sheetData>
  <mergeCells count="7">
    <mergeCell ref="I4:K4"/>
    <mergeCell ref="G3:H3"/>
    <mergeCell ref="A24:H24"/>
    <mergeCell ref="A25:H25"/>
    <mergeCell ref="B12:B18"/>
    <mergeCell ref="A12:A18"/>
    <mergeCell ref="C12:C1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Załącznik 1</vt:lpstr>
      <vt:lpstr>Załącznik 1a</vt:lpstr>
      <vt:lpstr>Załącznik 2</vt:lpstr>
      <vt:lpstr>Załącznik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2026-09-01T08:54:35Z</cp:lastPrinted>
  <dcterms:created xsi:type="dcterms:W3CDTF">2015-06-05T18:17:20Z</dcterms:created>
  <dcterms:modified xsi:type="dcterms:W3CDTF">2026-09-02T08:55:15Z</dcterms:modified>
</cp:coreProperties>
</file>