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P 09.06.2026\7\"/>
    </mc:Choice>
  </mc:AlternateContent>
  <bookViews>
    <workbookView xWindow="0" yWindow="0" windowWidth="28800" windowHeight="12135"/>
  </bookViews>
  <sheets>
    <sheet name="Załącznik 1 " sheetId="14" r:id="rId1"/>
    <sheet name="Załącznik 1a" sheetId="15" r:id="rId2"/>
    <sheet name="Załącznik 2" sheetId="1" r:id="rId3"/>
    <sheet name="Załącznik 2a" sheetId="16" r:id="rId4"/>
    <sheet name="Załącznik 3" sheetId="11" r:id="rId5"/>
    <sheet name="Załącznik 3a" sheetId="13" r:id="rId6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3" l="1"/>
  <c r="F23" i="13"/>
  <c r="G14" i="13"/>
  <c r="F14" i="13"/>
  <c r="E14" i="13"/>
  <c r="H13" i="13"/>
  <c r="H12" i="13"/>
  <c r="G16" i="13"/>
  <c r="F16" i="13"/>
  <c r="E16" i="13"/>
  <c r="H15" i="13"/>
  <c r="H16" i="13" s="1"/>
  <c r="G17" i="11"/>
  <c r="F17" i="11"/>
  <c r="E17" i="11"/>
  <c r="H17" i="11" s="1"/>
  <c r="H16" i="11"/>
  <c r="G15" i="11"/>
  <c r="F15" i="11"/>
  <c r="E15" i="11"/>
  <c r="H14" i="11"/>
  <c r="H13" i="11"/>
  <c r="F20" i="11"/>
  <c r="H39" i="16"/>
  <c r="H25" i="16"/>
  <c r="H24" i="16"/>
  <c r="G17" i="16"/>
  <c r="H14" i="16"/>
  <c r="H15" i="16"/>
  <c r="H20" i="16"/>
  <c r="H19" i="16"/>
  <c r="G41" i="16"/>
  <c r="F41" i="16"/>
  <c r="E41" i="16"/>
  <c r="H40" i="16"/>
  <c r="H38" i="16"/>
  <c r="G37" i="16"/>
  <c r="F37" i="16"/>
  <c r="E37" i="16"/>
  <c r="H36" i="16"/>
  <c r="H35" i="16"/>
  <c r="G34" i="16"/>
  <c r="F34" i="16"/>
  <c r="E34" i="16"/>
  <c r="H33" i="16"/>
  <c r="H34" i="16" s="1"/>
  <c r="G32" i="16"/>
  <c r="F32" i="16"/>
  <c r="E32" i="16"/>
  <c r="H31" i="16"/>
  <c r="H30" i="16"/>
  <c r="G29" i="16"/>
  <c r="F29" i="16"/>
  <c r="E29" i="16"/>
  <c r="H28" i="16"/>
  <c r="H29" i="16" s="1"/>
  <c r="G27" i="16"/>
  <c r="F27" i="16"/>
  <c r="E27" i="16"/>
  <c r="H26" i="16"/>
  <c r="H23" i="16"/>
  <c r="G22" i="16"/>
  <c r="F22" i="16"/>
  <c r="E22" i="16"/>
  <c r="H21" i="16"/>
  <c r="H18" i="16"/>
  <c r="F17" i="16"/>
  <c r="E17" i="16"/>
  <c r="H16" i="16"/>
  <c r="H13" i="16"/>
  <c r="H35" i="1"/>
  <c r="G35" i="1"/>
  <c r="F35" i="1"/>
  <c r="G28" i="1"/>
  <c r="F28" i="1"/>
  <c r="E28" i="1"/>
  <c r="H27" i="1"/>
  <c r="H28" i="1" s="1"/>
  <c r="G26" i="1"/>
  <c r="F26" i="1"/>
  <c r="E26" i="1"/>
  <c r="H25" i="1"/>
  <c r="H24" i="1"/>
  <c r="G23" i="1"/>
  <c r="F23" i="1"/>
  <c r="E23" i="1"/>
  <c r="H22" i="1"/>
  <c r="H23" i="1" s="1"/>
  <c r="G31" i="1"/>
  <c r="F31" i="1"/>
  <c r="E31" i="1"/>
  <c r="H30" i="1"/>
  <c r="H29" i="1"/>
  <c r="G21" i="1"/>
  <c r="F21" i="1"/>
  <c r="E21" i="1"/>
  <c r="H20" i="1"/>
  <c r="H19" i="1"/>
  <c r="G18" i="1"/>
  <c r="F18" i="1"/>
  <c r="E18" i="1"/>
  <c r="H17" i="1"/>
  <c r="H16" i="1"/>
  <c r="H21" i="15"/>
  <c r="H20" i="15"/>
  <c r="H19" i="15"/>
  <c r="H18" i="15"/>
  <c r="H17" i="15"/>
  <c r="H16" i="15"/>
  <c r="H15" i="15"/>
  <c r="H14" i="15"/>
  <c r="H13" i="15"/>
  <c r="G22" i="15"/>
  <c r="G23" i="15" s="1"/>
  <c r="F22" i="15"/>
  <c r="F23" i="15" s="1"/>
  <c r="E22" i="15"/>
  <c r="G14" i="14"/>
  <c r="F14" i="14"/>
  <c r="H14" i="14" s="1"/>
  <c r="H13" i="14"/>
  <c r="G22" i="13"/>
  <c r="F22" i="13"/>
  <c r="E22" i="13"/>
  <c r="H21" i="13"/>
  <c r="G20" i="13"/>
  <c r="F20" i="13"/>
  <c r="E20" i="13"/>
  <c r="H19" i="13"/>
  <c r="H18" i="13"/>
  <c r="H17" i="13"/>
  <c r="G22" i="11"/>
  <c r="F22" i="11"/>
  <c r="E22" i="11"/>
  <c r="H21" i="11"/>
  <c r="F34" i="1"/>
  <c r="G15" i="1"/>
  <c r="G20" i="11"/>
  <c r="H18" i="11"/>
  <c r="E20" i="11"/>
  <c r="E15" i="1"/>
  <c r="H19" i="11"/>
  <c r="H32" i="1"/>
  <c r="H14" i="1"/>
  <c r="H13" i="1"/>
  <c r="H33" i="1"/>
  <c r="G34" i="1"/>
  <c r="E34" i="1"/>
  <c r="F15" i="1"/>
  <c r="H14" i="13" l="1"/>
  <c r="F23" i="11"/>
  <c r="G23" i="11"/>
  <c r="H15" i="11"/>
  <c r="H22" i="11"/>
  <c r="H27" i="16"/>
  <c r="H22" i="16"/>
  <c r="H17" i="16"/>
  <c r="H41" i="16"/>
  <c r="H32" i="16"/>
  <c r="H37" i="16"/>
  <c r="F42" i="16"/>
  <c r="G42" i="16"/>
  <c r="H21" i="1"/>
  <c r="H26" i="1"/>
  <c r="H31" i="1"/>
  <c r="H22" i="15"/>
  <c r="H18" i="1"/>
  <c r="H23" i="15"/>
  <c r="H20" i="13"/>
  <c r="H22" i="13"/>
  <c r="H20" i="11"/>
  <c r="H34" i="1"/>
  <c r="H15" i="1"/>
  <c r="H23" i="11" l="1"/>
  <c r="H42" i="16"/>
  <c r="H23" i="13"/>
</calcChain>
</file>

<file path=xl/sharedStrings.xml><?xml version="1.0" encoding="utf-8"?>
<sst xmlns="http://schemas.openxmlformats.org/spreadsheetml/2006/main" count="194" uniqueCount="76">
  <si>
    <t>w Tomaszowie Mazowieckim</t>
  </si>
  <si>
    <t>Załącznik Nr 1</t>
  </si>
  <si>
    <t>WYDATKI</t>
  </si>
  <si>
    <t>Dział</t>
  </si>
  <si>
    <t>Rozdział</t>
  </si>
  <si>
    <t>Paragraf</t>
  </si>
  <si>
    <t>Zmniejszenia</t>
  </si>
  <si>
    <t>Plan po zmianach</t>
  </si>
  <si>
    <t>Plan przed zmianą</t>
  </si>
  <si>
    <t>Razem plan</t>
  </si>
  <si>
    <t>Objaśnienia:</t>
  </si>
  <si>
    <t xml:space="preserve">Dyrektora </t>
  </si>
  <si>
    <t>Ośrodka Rehabilitacji</t>
  </si>
  <si>
    <t>Dzieci Niepełnosprawnych</t>
  </si>
  <si>
    <t>własne</t>
  </si>
  <si>
    <t>porozumienia</t>
  </si>
  <si>
    <t>Razem 4300</t>
  </si>
  <si>
    <t>własne - Plan 430</t>
  </si>
  <si>
    <t>własne - Obsługa KZP</t>
  </si>
  <si>
    <t>porozumienia - Plan 430</t>
  </si>
  <si>
    <t>Jak w załączniku nr 1.</t>
  </si>
  <si>
    <t>Razem 4010</t>
  </si>
  <si>
    <t>Załącznik Nr 1a</t>
  </si>
  <si>
    <t>Załącznik Nr 2</t>
  </si>
  <si>
    <t>Zwiększenia</t>
  </si>
  <si>
    <t>Załącznik Nr 2a</t>
  </si>
  <si>
    <t>Razem 4210</t>
  </si>
  <si>
    <t>Razem 4120</t>
  </si>
  <si>
    <t>Razem 4170</t>
  </si>
  <si>
    <t>Jak w załączniku nr 2.</t>
  </si>
  <si>
    <t>własne - Plan 421</t>
  </si>
  <si>
    <t>porozumienia - Plan 421</t>
  </si>
  <si>
    <t>do Zarządzenia Nr 7/F/2026</t>
  </si>
  <si>
    <t>DOCHODY</t>
  </si>
  <si>
    <t>O830</t>
  </si>
  <si>
    <t>własne - konsultacje fizjoterapeutyczne</t>
  </si>
  <si>
    <t>własne - konsultacje medyczne</t>
  </si>
  <si>
    <t>własne - pływalnia</t>
  </si>
  <si>
    <t>własne - świadczenia zdrowotne NFZ Poradnia Wad Postawy</t>
  </si>
  <si>
    <t>własne - świadczenia zdrowotne NFZ Rehabilitacja</t>
  </si>
  <si>
    <t>własne - usługi ksero</t>
  </si>
  <si>
    <t xml:space="preserve">własne - usługi fizjoterapeutyczne </t>
  </si>
  <si>
    <t>własne - usługi transportowe</t>
  </si>
  <si>
    <t>własne - wstęp na teren rekreacyjny</t>
  </si>
  <si>
    <t>Razem 0830</t>
  </si>
  <si>
    <t>Jak w załączniku nr 3.</t>
  </si>
  <si>
    <t>Załącznik Nr 3</t>
  </si>
  <si>
    <t>Załącznik Nr 3a</t>
  </si>
  <si>
    <t>Razem 4110</t>
  </si>
  <si>
    <t>Razem 4260</t>
  </si>
  <si>
    <t>Razem 4230</t>
  </si>
  <si>
    <t>porozumienia - wynagrodzenia adm i obsł</t>
  </si>
  <si>
    <t>porozumienia - ZUS adm i obsł bez ZUS-u od 13stki</t>
  </si>
  <si>
    <t>porozumienia - FP adm i obsł bez FP od 13stki</t>
  </si>
  <si>
    <t>porozumienia - Plan 426</t>
  </si>
  <si>
    <t>własne - wynagrodzenia adm i obsł</t>
  </si>
  <si>
    <t>własne - nagrody jubileuszowe adm i obsł</t>
  </si>
  <si>
    <t>własne - ZUS adm i obsł bez ZUS-u od 13stki</t>
  </si>
  <si>
    <t>własne - ZUS od 13stki adm i obsł</t>
  </si>
  <si>
    <t>własne - ZUS umowy zlecenia</t>
  </si>
  <si>
    <t>własne - odprawy adm i obsł</t>
  </si>
  <si>
    <t>własne - FP umowy zlecenia</t>
  </si>
  <si>
    <t>własne - FP od 13stki adm i obsł</t>
  </si>
  <si>
    <t>własne - FP adm i obsł bez FP od 13stki</t>
  </si>
  <si>
    <t>własne - umowy zlecenia i o dzieło</t>
  </si>
  <si>
    <t>własne - Plan 423</t>
  </si>
  <si>
    <t>własne - Plan 426</t>
  </si>
  <si>
    <t>Razem 4390</t>
  </si>
  <si>
    <t>własne - Plan 439</t>
  </si>
  <si>
    <t>z dnia 03.06.2026 roku</t>
  </si>
  <si>
    <r>
      <rPr>
        <b/>
        <u/>
        <sz val="11"/>
        <color rgb="FF000000"/>
        <rFont val="Calibri Light"/>
        <family val="2"/>
        <charset val="238"/>
        <scheme val="major"/>
      </rPr>
      <t>Rozdział 85195 § 4300 § 4390</t>
    </r>
    <r>
      <rPr>
        <sz val="11"/>
        <color rgb="FF000000"/>
        <rFont val="Calibri Light"/>
        <family val="2"/>
        <charset val="238"/>
        <scheme val="major"/>
      </rPr>
      <t xml:space="preserve"> – przesuwa się kwotę</t>
    </r>
    <r>
      <rPr>
        <b/>
        <sz val="11"/>
        <color rgb="FF000000"/>
        <rFont val="Calibri Light"/>
        <family val="2"/>
        <charset val="238"/>
        <scheme val="major"/>
      </rPr>
      <t xml:space="preserve"> 2.000,00 zł</t>
    </r>
    <r>
      <rPr>
        <sz val="11"/>
        <color rgb="FF000000"/>
        <rFont val="Calibri Light"/>
        <family val="2"/>
        <charset val="238"/>
        <scheme val="major"/>
      </rPr>
      <t xml:space="preserve">  celem zabezpieczenia środków na zakup ekspertyz i analiz.</t>
    </r>
  </si>
  <si>
    <r>
      <t>Rozdział 85195</t>
    </r>
    <r>
      <rPr>
        <sz val="11"/>
        <color rgb="FF000000"/>
        <rFont val="Calibri Light"/>
        <family val="2"/>
        <charset val="238"/>
        <scheme val="major"/>
      </rPr>
      <t xml:space="preserve"> – zwiększa się plan dochodów o kwotę </t>
    </r>
    <r>
      <rPr>
        <b/>
        <sz val="11"/>
        <color rgb="FF000000"/>
        <rFont val="Calibri Light"/>
        <family val="2"/>
        <charset val="238"/>
        <scheme val="major"/>
      </rPr>
      <t xml:space="preserve">605.107,28 zł </t>
    </r>
    <r>
      <rPr>
        <sz val="11"/>
        <color rgb="FF000000"/>
        <rFont val="Calibri Light"/>
        <family val="2"/>
        <charset val="238"/>
        <scheme val="major"/>
      </rPr>
      <t>z tytułu wpływów uzyskanych z umów zawartych z Narodowym Funduszem Zdrowia na udzielenie świadczeń opieki zdrowotnej.</t>
    </r>
  </si>
  <si>
    <r>
      <t>Rozdział 85195</t>
    </r>
    <r>
      <rPr>
        <sz val="11"/>
        <color rgb="FF000000"/>
        <rFont val="Calibri Light"/>
        <family val="2"/>
        <charset val="238"/>
        <scheme val="major"/>
      </rPr>
      <t xml:space="preserve"> – zwiększa się plan wydatków o kwotę </t>
    </r>
    <r>
      <rPr>
        <b/>
        <sz val="11"/>
        <color rgb="FF000000"/>
        <rFont val="Calibri Light"/>
        <family val="2"/>
        <charset val="238"/>
        <scheme val="major"/>
      </rPr>
      <t xml:space="preserve">336.020,00 zł </t>
    </r>
    <r>
      <rPr>
        <sz val="11"/>
        <color rgb="FF000000"/>
        <rFont val="Calibri Light"/>
        <family val="2"/>
        <charset val="238"/>
        <scheme val="major"/>
      </rPr>
      <t>z przeznaczeniem na wynagrodzenia i składki od nich naliczane oraz realizację zadań statutowych, w tym kwota 122.760,00 zł dotyczy zawartych porozumień z ościennymi gminami na wykonanie zadania w zakresie ochrony zdrowia realizowanego przez Ośrodek Rehabilitacji Dzieci Niepełnosprawnych.</t>
    </r>
  </si>
  <si>
    <t>Razem 4270</t>
  </si>
  <si>
    <r>
      <rPr>
        <b/>
        <u/>
        <sz val="11"/>
        <color rgb="FF000000"/>
        <rFont val="Calibri Light"/>
        <family val="2"/>
        <charset val="238"/>
        <scheme val="major"/>
      </rPr>
      <t>Rozdział 85195 § 4210 § 4270</t>
    </r>
    <r>
      <rPr>
        <sz val="11"/>
        <color rgb="FF000000"/>
        <rFont val="Calibri Light"/>
        <family val="2"/>
        <charset val="238"/>
        <scheme val="major"/>
      </rPr>
      <t xml:space="preserve"> – przesuwa się kwotę</t>
    </r>
    <r>
      <rPr>
        <b/>
        <sz val="11"/>
        <color rgb="FF000000"/>
        <rFont val="Calibri Light"/>
        <family val="2"/>
        <charset val="238"/>
        <scheme val="major"/>
      </rPr>
      <t xml:space="preserve"> 1.000,00 zł</t>
    </r>
    <r>
      <rPr>
        <sz val="11"/>
        <color rgb="FF000000"/>
        <rFont val="Calibri Light"/>
        <family val="2"/>
        <charset val="238"/>
        <scheme val="major"/>
      </rPr>
      <t xml:space="preserve">  celem zabezpieczenia środków na naprawę sprzętu rehabilitacyjnego.</t>
    </r>
  </si>
  <si>
    <t>własne - Plan 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</si>
</sst>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u/>
      <sz val="11"/>
      <color rgb="FF000000"/>
      <name val="Calibri Light"/>
      <family val="2"/>
      <charset val="238"/>
      <scheme val="major"/>
    </font>
    <font>
      <sz val="11"/>
      <color rgb="FF000000"/>
      <name val="Calibri Light"/>
      <family val="2"/>
      <charset val="238"/>
      <scheme val="major"/>
    </font>
    <font>
      <b/>
      <sz val="11"/>
      <color rgb="FF000000"/>
      <name val="Calibri Light"/>
      <family val="2"/>
      <charset val="238"/>
      <scheme val="major"/>
    </font>
    <font>
      <b/>
      <u/>
      <sz val="11"/>
      <color rgb="FF00000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1"/>
      <color rgb="FFFF0000"/>
      <name val="Times New Roman"/>
      <family val="1"/>
      <charset val="238"/>
    </font>
    <font>
      <i/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11" fillId="0" borderId="0" xfId="0" applyFont="1"/>
    <xf numFmtId="0" fontId="10" fillId="0" borderId="0" xfId="0" applyFont="1"/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164" fontId="13" fillId="0" borderId="1" xfId="1" applyFont="1" applyBorder="1"/>
    <xf numFmtId="2" fontId="13" fillId="0" borderId="1" xfId="1" applyNumberFormat="1" applyFont="1" applyBorder="1"/>
    <xf numFmtId="164" fontId="14" fillId="2" borderId="1" xfId="1" applyFont="1" applyFill="1" applyBorder="1"/>
    <xf numFmtId="0" fontId="13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64" fontId="12" fillId="2" borderId="1" xfId="1" applyFont="1" applyFill="1" applyBorder="1"/>
    <xf numFmtId="0" fontId="15" fillId="0" borderId="0" xfId="0" applyFont="1"/>
    <xf numFmtId="164" fontId="13" fillId="0" borderId="1" xfId="1" applyFont="1" applyBorder="1" applyAlignment="1">
      <alignment vertical="top"/>
    </xf>
    <xf numFmtId="2" fontId="13" fillId="0" borderId="1" xfId="1" applyNumberFormat="1" applyFont="1" applyBorder="1" applyAlignment="1">
      <alignment vertical="top"/>
    </xf>
    <xf numFmtId="0" fontId="13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7" fillId="0" borderId="0" xfId="0" applyFont="1"/>
    <xf numFmtId="0" fontId="16" fillId="0" borderId="0" xfId="0" applyFont="1"/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164" fontId="13" fillId="0" borderId="1" xfId="1" applyFont="1" applyFill="1" applyBorder="1"/>
    <xf numFmtId="0" fontId="6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top"/>
    </xf>
    <xf numFmtId="0" fontId="22" fillId="0" borderId="0" xfId="0" applyFont="1"/>
    <xf numFmtId="0" fontId="23" fillId="0" borderId="0" xfId="0" applyFont="1"/>
    <xf numFmtId="0" fontId="6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left" vertical="center" indent="5"/>
    </xf>
    <xf numFmtId="0" fontId="25" fillId="0" borderId="0" xfId="0" applyFont="1"/>
    <xf numFmtId="164" fontId="13" fillId="0" borderId="1" xfId="1" applyFont="1" applyBorder="1" applyAlignment="1">
      <alignment horizontal="center" vertical="top" wrapText="1"/>
    </xf>
    <xf numFmtId="164" fontId="13" fillId="0" borderId="5" xfId="1" applyFont="1" applyBorder="1" applyAlignment="1">
      <alignment horizontal="center" vertical="top" wrapText="1"/>
    </xf>
    <xf numFmtId="0" fontId="26" fillId="0" borderId="0" xfId="0" applyFont="1"/>
    <xf numFmtId="2" fontId="12" fillId="2" borderId="1" xfId="1" applyNumberFormat="1" applyFont="1" applyFill="1" applyBorder="1"/>
    <xf numFmtId="2" fontId="13" fillId="0" borderId="1" xfId="1" applyNumberFormat="1" applyFont="1" applyBorder="1" applyAlignment="1">
      <alignment horizontal="right" vertical="top"/>
    </xf>
    <xf numFmtId="2" fontId="13" fillId="0" borderId="5" xfId="1" applyNumberFormat="1" applyFont="1" applyBorder="1" applyAlignment="1">
      <alignment horizontal="right" vertical="top"/>
    </xf>
    <xf numFmtId="2" fontId="14" fillId="2" borderId="1" xfId="1" applyNumberFormat="1" applyFont="1" applyFill="1" applyBorder="1" applyAlignment="1">
      <alignment vertical="top"/>
    </xf>
    <xf numFmtId="164" fontId="12" fillId="2" borderId="1" xfId="1" applyFont="1" applyFill="1" applyBorder="1" applyAlignment="1">
      <alignment vertical="top"/>
    </xf>
    <xf numFmtId="2" fontId="12" fillId="2" borderId="1" xfId="1" applyNumberFormat="1" applyFont="1" applyFill="1" applyBorder="1" applyAlignment="1">
      <alignment vertical="top"/>
    </xf>
    <xf numFmtId="164" fontId="27" fillId="0" borderId="1" xfId="1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3" fillId="0" borderId="0" xfId="0" applyFont="1"/>
    <xf numFmtId="0" fontId="11" fillId="0" borderId="4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164" fontId="13" fillId="0" borderId="1" xfId="1" applyFont="1" applyBorder="1" applyAlignment="1">
      <alignment horizontal="right" vertical="top"/>
    </xf>
    <xf numFmtId="0" fontId="12" fillId="2" borderId="2" xfId="0" applyFont="1" applyFill="1" applyBorder="1" applyAlignment="1"/>
    <xf numFmtId="0" fontId="12" fillId="2" borderId="3" xfId="0" applyFont="1" applyFill="1" applyBorder="1" applyAlignment="1"/>
    <xf numFmtId="0" fontId="12" fillId="2" borderId="4" xfId="0" applyFont="1" applyFill="1" applyBorder="1" applyAlignment="1"/>
    <xf numFmtId="0" fontId="6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3" fillId="0" borderId="5" xfId="0" applyFont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4" fillId="2" borderId="1" xfId="0" applyFont="1" applyFill="1" applyBorder="1" applyAlignment="1">
      <alignment wrapText="1"/>
    </xf>
    <xf numFmtId="0" fontId="14" fillId="2" borderId="4" xfId="0" applyFont="1" applyFill="1" applyBorder="1" applyAlignment="1"/>
    <xf numFmtId="0" fontId="13" fillId="0" borderId="5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3" fillId="0" borderId="6" xfId="0" applyFont="1" applyBorder="1" applyAlignment="1">
      <alignment vertical="top" wrapText="1"/>
    </xf>
    <xf numFmtId="0" fontId="2" fillId="0" borderId="0" xfId="0" applyFont="1"/>
    <xf numFmtId="0" fontId="12" fillId="2" borderId="1" xfId="0" applyFont="1" applyFill="1" applyBorder="1" applyAlignment="1">
      <alignment wrapText="1"/>
    </xf>
    <xf numFmtId="0" fontId="12" fillId="2" borderId="8" xfId="0" applyFont="1" applyFill="1" applyBorder="1" applyAlignment="1"/>
    <xf numFmtId="2" fontId="28" fillId="0" borderId="1" xfId="1" applyNumberFormat="1" applyFont="1" applyBorder="1"/>
    <xf numFmtId="0" fontId="1" fillId="0" borderId="0" xfId="0" applyFont="1"/>
    <xf numFmtId="0" fontId="12" fillId="2" borderId="9" xfId="0" applyFont="1" applyFill="1" applyBorder="1" applyAlignme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tabSelected="1" workbookViewId="0">
      <selection activeCell="A18" sqref="A18"/>
    </sheetView>
  </sheetViews>
  <sheetFormatPr defaultRowHeight="15" x14ac:dyDescent="0.25"/>
  <cols>
    <col min="1" max="1" width="25.85546875" customWidth="1"/>
    <col min="2" max="2" width="8.42578125" customWidth="1"/>
    <col min="4" max="4" width="10.42578125" style="6" customWidth="1"/>
    <col min="5" max="5" width="19.28515625" customWidth="1"/>
    <col min="6" max="6" width="14.28515625" customWidth="1"/>
    <col min="7" max="7" width="13.7109375" customWidth="1"/>
    <col min="8" max="8" width="16.7109375" customWidth="1"/>
  </cols>
  <sheetData>
    <row r="2" spans="1:11" x14ac:dyDescent="0.25">
      <c r="A2" s="3"/>
      <c r="B2" s="3"/>
      <c r="C2" s="3"/>
      <c r="D2" s="5"/>
      <c r="E2" s="3"/>
      <c r="F2" s="3"/>
      <c r="G2" s="25" t="s">
        <v>1</v>
      </c>
      <c r="I2" s="33"/>
      <c r="J2" s="3"/>
      <c r="K2" s="3"/>
    </row>
    <row r="3" spans="1:11" x14ac:dyDescent="0.25">
      <c r="A3" s="3"/>
      <c r="B3" s="3"/>
      <c r="C3" s="3"/>
      <c r="D3" s="5"/>
      <c r="E3" s="3"/>
      <c r="F3" s="3"/>
      <c r="G3" s="25" t="s">
        <v>32</v>
      </c>
      <c r="I3" s="33"/>
      <c r="J3" s="3"/>
      <c r="K3" s="3"/>
    </row>
    <row r="4" spans="1:11" x14ac:dyDescent="0.25">
      <c r="A4" s="7"/>
      <c r="B4" s="7"/>
      <c r="C4" s="7"/>
      <c r="D4" s="8"/>
      <c r="E4" s="7"/>
      <c r="F4" s="7"/>
      <c r="G4" s="7" t="s">
        <v>11</v>
      </c>
      <c r="H4" s="7"/>
      <c r="I4" s="57"/>
      <c r="J4" s="57"/>
      <c r="K4" s="57"/>
    </row>
    <row r="5" spans="1:11" x14ac:dyDescent="0.25">
      <c r="A5" s="7"/>
      <c r="B5" s="7"/>
      <c r="C5" s="7"/>
      <c r="D5" s="8"/>
      <c r="E5" s="7"/>
      <c r="F5" s="7"/>
      <c r="G5" s="7" t="s">
        <v>12</v>
      </c>
      <c r="H5" s="7"/>
      <c r="I5" s="33"/>
      <c r="J5" s="33"/>
      <c r="K5" s="33"/>
    </row>
    <row r="6" spans="1:11" x14ac:dyDescent="0.25">
      <c r="A6" s="7"/>
      <c r="B6" s="7"/>
      <c r="C6" s="7"/>
      <c r="D6" s="8"/>
      <c r="E6" s="7"/>
      <c r="F6" s="7"/>
      <c r="G6" s="7" t="s">
        <v>13</v>
      </c>
      <c r="H6" s="7"/>
      <c r="I6" s="33"/>
      <c r="J6" s="33"/>
      <c r="K6" s="33"/>
    </row>
    <row r="7" spans="1:11" x14ac:dyDescent="0.25">
      <c r="A7" s="7"/>
      <c r="B7" s="7"/>
      <c r="C7" s="7"/>
      <c r="D7" s="8"/>
      <c r="E7" s="7"/>
      <c r="F7" s="7"/>
      <c r="G7" s="7" t="s">
        <v>0</v>
      </c>
      <c r="H7" s="7"/>
      <c r="I7" s="2"/>
      <c r="J7" s="3"/>
      <c r="K7" s="3"/>
    </row>
    <row r="8" spans="1:11" x14ac:dyDescent="0.25">
      <c r="A8" s="7"/>
      <c r="B8" s="7"/>
      <c r="C8" s="7"/>
      <c r="D8" s="8"/>
      <c r="E8" s="7"/>
      <c r="F8" s="7"/>
      <c r="G8" s="50" t="s">
        <v>69</v>
      </c>
      <c r="H8" s="7"/>
      <c r="I8" s="2"/>
      <c r="J8" s="3"/>
      <c r="K8" s="3"/>
    </row>
    <row r="9" spans="1:11" x14ac:dyDescent="0.25">
      <c r="A9" s="7"/>
      <c r="B9" s="7"/>
      <c r="C9" s="7"/>
      <c r="D9" s="8"/>
      <c r="E9" s="7"/>
      <c r="F9" s="7"/>
      <c r="G9" s="7"/>
      <c r="H9" s="7"/>
      <c r="I9" s="3"/>
      <c r="J9" s="3"/>
      <c r="K9" s="3"/>
    </row>
    <row r="10" spans="1:11" x14ac:dyDescent="0.25">
      <c r="A10" s="7"/>
      <c r="B10" s="9" t="s">
        <v>33</v>
      </c>
      <c r="C10" s="7"/>
      <c r="D10" s="8"/>
      <c r="E10" s="7"/>
      <c r="F10" s="7"/>
      <c r="G10" s="7"/>
      <c r="H10" s="7"/>
      <c r="I10" s="3"/>
      <c r="J10" s="3"/>
      <c r="K10" s="3"/>
    </row>
    <row r="11" spans="1:11" x14ac:dyDescent="0.25">
      <c r="A11" s="7"/>
      <c r="B11" s="7"/>
      <c r="C11" s="7"/>
      <c r="D11" s="8"/>
      <c r="E11" s="7"/>
      <c r="F11" s="7"/>
      <c r="G11" s="7"/>
      <c r="H11" s="7"/>
      <c r="I11" s="3"/>
      <c r="J11" s="3"/>
      <c r="K11" s="3"/>
    </row>
    <row r="12" spans="1:11" x14ac:dyDescent="0.25">
      <c r="A12" s="10" t="s">
        <v>3</v>
      </c>
      <c r="B12" s="10" t="s">
        <v>4</v>
      </c>
      <c r="C12" s="10" t="s">
        <v>5</v>
      </c>
      <c r="D12" s="10"/>
      <c r="E12" s="11" t="s">
        <v>8</v>
      </c>
      <c r="F12" s="10" t="s">
        <v>6</v>
      </c>
      <c r="G12" s="10" t="s">
        <v>24</v>
      </c>
      <c r="H12" s="11" t="s">
        <v>7</v>
      </c>
      <c r="I12" s="3"/>
      <c r="J12" s="3"/>
      <c r="K12" s="3"/>
    </row>
    <row r="13" spans="1:11" x14ac:dyDescent="0.25">
      <c r="A13" s="34">
        <v>851</v>
      </c>
      <c r="B13" s="34">
        <v>85195</v>
      </c>
      <c r="C13" s="15" t="s">
        <v>34</v>
      </c>
      <c r="D13" s="16" t="s">
        <v>14</v>
      </c>
      <c r="E13" s="12">
        <v>641314</v>
      </c>
      <c r="F13" s="12"/>
      <c r="G13" s="12">
        <v>605107.28</v>
      </c>
      <c r="H13" s="12">
        <f t="shared" ref="H13" si="0">E13-F13+G13</f>
        <v>1246421.28</v>
      </c>
      <c r="I13" s="3"/>
      <c r="J13" s="3"/>
      <c r="K13" s="3"/>
    </row>
    <row r="14" spans="1:11" x14ac:dyDescent="0.25">
      <c r="A14" s="54" t="s">
        <v>9</v>
      </c>
      <c r="B14" s="55"/>
      <c r="C14" s="55"/>
      <c r="D14" s="56"/>
      <c r="E14" s="18">
        <v>680525.5</v>
      </c>
      <c r="F14" s="42">
        <f>F13</f>
        <v>0</v>
      </c>
      <c r="G14" s="18">
        <f>G13</f>
        <v>605107.28</v>
      </c>
      <c r="H14" s="18">
        <f>E14-F14+G14</f>
        <v>1285632.78</v>
      </c>
      <c r="I14" s="3"/>
      <c r="J14" s="3"/>
      <c r="K14" s="3"/>
    </row>
    <row r="15" spans="1:11" x14ac:dyDescent="0.25">
      <c r="A15" s="7"/>
      <c r="B15" s="7"/>
      <c r="C15" s="7"/>
      <c r="D15" s="8"/>
      <c r="E15" s="7"/>
      <c r="F15" s="7"/>
      <c r="G15" s="7"/>
      <c r="H15" s="7"/>
      <c r="I15" s="3"/>
      <c r="J15" s="3"/>
      <c r="K15" s="3"/>
    </row>
    <row r="16" spans="1:11" x14ac:dyDescent="0.25">
      <c r="A16" s="19" t="s">
        <v>10</v>
      </c>
      <c r="B16" s="7"/>
      <c r="C16" s="7"/>
      <c r="D16" s="8"/>
      <c r="E16" s="7"/>
      <c r="F16" s="7"/>
      <c r="G16" s="7"/>
      <c r="H16" s="7"/>
      <c r="I16" s="3"/>
      <c r="J16" s="3"/>
      <c r="K16" s="3"/>
    </row>
    <row r="17" spans="1:11" ht="11.25" customHeight="1" x14ac:dyDescent="0.25">
      <c r="A17" s="3"/>
      <c r="B17" s="3"/>
      <c r="C17" s="3"/>
      <c r="D17" s="5"/>
      <c r="E17" s="3"/>
      <c r="F17" s="3"/>
      <c r="G17" s="3"/>
      <c r="H17" s="3"/>
      <c r="I17" s="3"/>
      <c r="J17" s="3"/>
      <c r="K17" s="3"/>
    </row>
    <row r="18" spans="1:11" ht="136.5" customHeight="1" x14ac:dyDescent="0.25">
      <c r="A18" s="58" t="s">
        <v>71</v>
      </c>
      <c r="B18" s="58"/>
      <c r="C18" s="58"/>
      <c r="D18" s="58"/>
      <c r="E18" s="58"/>
      <c r="F18" s="58"/>
      <c r="G18" s="58"/>
      <c r="H18" s="58"/>
      <c r="I18" s="3"/>
      <c r="J18" s="3"/>
      <c r="K18" s="3"/>
    </row>
    <row r="19" spans="1:11" x14ac:dyDescent="0.25">
      <c r="A19" s="37"/>
      <c r="B19" s="36"/>
      <c r="C19" s="36"/>
      <c r="D19" s="32"/>
      <c r="E19" s="3"/>
      <c r="F19" s="3"/>
      <c r="G19" s="3"/>
      <c r="H19" s="3"/>
      <c r="I19" s="3"/>
      <c r="J19" s="3"/>
      <c r="K19" s="3"/>
    </row>
    <row r="20" spans="1:11" x14ac:dyDescent="0.25">
      <c r="A20" s="37"/>
      <c r="B20" s="36"/>
      <c r="C20" s="36"/>
      <c r="D20" s="32"/>
      <c r="E20" s="3"/>
      <c r="F20" s="3"/>
      <c r="G20" s="3"/>
      <c r="H20" s="3"/>
      <c r="I20" s="3"/>
      <c r="J20" s="3"/>
      <c r="K20" s="3"/>
    </row>
    <row r="21" spans="1:11" x14ac:dyDescent="0.25">
      <c r="A21" s="38"/>
      <c r="B21" s="38"/>
      <c r="C21" s="38"/>
      <c r="D21" s="5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5"/>
      <c r="E22" s="3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5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3"/>
      <c r="C24" s="3"/>
      <c r="D24" s="5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5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5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5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5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5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5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5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5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5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5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5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5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5"/>
      <c r="E37" s="3"/>
      <c r="F37" s="3"/>
      <c r="G37" s="3"/>
      <c r="H37" s="3"/>
      <c r="I37" s="3"/>
      <c r="J37" s="3"/>
      <c r="K37" s="3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4"/>
  <sheetViews>
    <sheetView workbookViewId="0">
      <selection activeCell="H22" sqref="H22"/>
    </sheetView>
  </sheetViews>
  <sheetFormatPr defaultRowHeight="15" x14ac:dyDescent="0.25"/>
  <cols>
    <col min="1" max="1" width="41.140625" customWidth="1"/>
    <col min="2" max="2" width="8.42578125" customWidth="1"/>
    <col min="3" max="3" width="8" customWidth="1"/>
    <col min="4" max="4" width="19.85546875" style="6" customWidth="1"/>
    <col min="5" max="5" width="16.42578125" customWidth="1"/>
    <col min="6" max="6" width="12.7109375" customWidth="1"/>
    <col min="7" max="7" width="12.28515625" customWidth="1"/>
    <col min="8" max="8" width="15" customWidth="1"/>
  </cols>
  <sheetData>
    <row r="2" spans="1:11" x14ac:dyDescent="0.25">
      <c r="A2" s="3"/>
      <c r="B2" s="3"/>
      <c r="C2" s="3"/>
      <c r="D2" s="5"/>
      <c r="E2" s="3"/>
      <c r="F2" s="3"/>
      <c r="G2" s="25" t="s">
        <v>22</v>
      </c>
      <c r="I2" s="33"/>
      <c r="J2" s="3"/>
      <c r="K2" s="3"/>
    </row>
    <row r="3" spans="1:11" x14ac:dyDescent="0.25">
      <c r="A3" s="3"/>
      <c r="B3" s="3"/>
      <c r="C3" s="3"/>
      <c r="D3" s="5"/>
      <c r="E3" s="3"/>
      <c r="F3" s="3"/>
      <c r="G3" s="25" t="s">
        <v>32</v>
      </c>
      <c r="H3" s="24"/>
      <c r="I3" s="33"/>
      <c r="J3" s="3"/>
      <c r="K3" s="3"/>
    </row>
    <row r="4" spans="1:11" x14ac:dyDescent="0.25">
      <c r="A4" s="7"/>
      <c r="B4" s="7"/>
      <c r="C4" s="7"/>
      <c r="D4" s="8"/>
      <c r="E4" s="7"/>
      <c r="F4" s="7"/>
      <c r="G4" s="70" t="s">
        <v>11</v>
      </c>
      <c r="H4" s="7"/>
      <c r="I4" s="57"/>
      <c r="J4" s="57"/>
      <c r="K4" s="57"/>
    </row>
    <row r="5" spans="1:11" x14ac:dyDescent="0.25">
      <c r="A5" s="7"/>
      <c r="B5" s="7"/>
      <c r="C5" s="7"/>
      <c r="D5" s="8"/>
      <c r="E5" s="7"/>
      <c r="F5" s="7"/>
      <c r="G5" s="70" t="s">
        <v>12</v>
      </c>
      <c r="H5" s="7"/>
      <c r="I5" s="33"/>
      <c r="J5" s="33"/>
      <c r="K5" s="33"/>
    </row>
    <row r="6" spans="1:11" x14ac:dyDescent="0.25">
      <c r="A6" s="7"/>
      <c r="B6" s="7"/>
      <c r="C6" s="7"/>
      <c r="D6" s="8"/>
      <c r="E6" s="7"/>
      <c r="F6" s="7"/>
      <c r="G6" s="70" t="s">
        <v>13</v>
      </c>
      <c r="H6" s="7"/>
      <c r="I6" s="33"/>
      <c r="J6" s="33"/>
      <c r="K6" s="33"/>
    </row>
    <row r="7" spans="1:11" x14ac:dyDescent="0.25">
      <c r="A7" s="7"/>
      <c r="B7" s="7"/>
      <c r="C7" s="7"/>
      <c r="D7" s="8"/>
      <c r="E7" s="7"/>
      <c r="F7" s="7"/>
      <c r="G7" s="70" t="s">
        <v>0</v>
      </c>
      <c r="H7" s="7"/>
      <c r="I7" s="2"/>
      <c r="J7" s="3"/>
      <c r="K7" s="3"/>
    </row>
    <row r="8" spans="1:11" x14ac:dyDescent="0.25">
      <c r="A8" s="7"/>
      <c r="B8" s="7"/>
      <c r="C8" s="7"/>
      <c r="D8" s="8"/>
      <c r="E8" s="7"/>
      <c r="F8" s="7"/>
      <c r="G8" s="70" t="s">
        <v>69</v>
      </c>
      <c r="H8" s="7"/>
      <c r="I8" s="2"/>
      <c r="J8" s="3"/>
      <c r="K8" s="3"/>
    </row>
    <row r="9" spans="1:11" x14ac:dyDescent="0.25">
      <c r="A9" s="7"/>
      <c r="B9" s="7"/>
      <c r="C9" s="7"/>
      <c r="D9" s="8"/>
      <c r="E9" s="7"/>
      <c r="F9" s="7"/>
      <c r="G9" s="7"/>
      <c r="H9" s="7"/>
      <c r="I9" s="3"/>
      <c r="J9" s="3"/>
      <c r="K9" s="3"/>
    </row>
    <row r="10" spans="1:11" x14ac:dyDescent="0.25">
      <c r="A10" s="7"/>
      <c r="B10" s="9" t="s">
        <v>33</v>
      </c>
      <c r="C10" s="7"/>
      <c r="D10" s="8"/>
      <c r="E10" s="7"/>
      <c r="F10" s="7"/>
      <c r="G10" s="7"/>
      <c r="H10" s="7"/>
      <c r="I10" s="3"/>
      <c r="J10" s="3"/>
      <c r="K10" s="3"/>
    </row>
    <row r="11" spans="1:11" x14ac:dyDescent="0.25">
      <c r="A11" s="7"/>
      <c r="B11" s="7"/>
      <c r="C11" s="7"/>
      <c r="D11" s="8"/>
      <c r="E11" s="7"/>
      <c r="F11" s="7"/>
      <c r="G11" s="7"/>
      <c r="H11" s="7"/>
      <c r="I11" s="3"/>
      <c r="J11" s="3"/>
      <c r="K11" s="3"/>
    </row>
    <row r="12" spans="1:11" x14ac:dyDescent="0.25">
      <c r="A12" s="10" t="s">
        <v>3</v>
      </c>
      <c r="B12" s="10" t="s">
        <v>4</v>
      </c>
      <c r="C12" s="10" t="s">
        <v>5</v>
      </c>
      <c r="D12" s="10"/>
      <c r="E12" s="11" t="s">
        <v>8</v>
      </c>
      <c r="F12" s="10" t="s">
        <v>6</v>
      </c>
      <c r="G12" s="10" t="s">
        <v>24</v>
      </c>
      <c r="H12" s="11" t="s">
        <v>7</v>
      </c>
      <c r="I12" s="3"/>
      <c r="J12" s="3"/>
      <c r="K12" s="3"/>
    </row>
    <row r="13" spans="1:11" ht="22.5" x14ac:dyDescent="0.25">
      <c r="A13" s="60">
        <v>851</v>
      </c>
      <c r="B13" s="60">
        <v>85195</v>
      </c>
      <c r="C13" s="60" t="s">
        <v>34</v>
      </c>
      <c r="D13" s="51" t="s">
        <v>35</v>
      </c>
      <c r="E13" s="39">
        <v>6000</v>
      </c>
      <c r="F13" s="43">
        <v>0</v>
      </c>
      <c r="G13" s="43">
        <v>0</v>
      </c>
      <c r="H13" s="39">
        <f>E13-F13+G13</f>
        <v>6000</v>
      </c>
      <c r="I13" s="3"/>
      <c r="J13" s="3"/>
      <c r="K13" s="3"/>
    </row>
    <row r="14" spans="1:11" ht="22.5" x14ac:dyDescent="0.25">
      <c r="A14" s="61"/>
      <c r="B14" s="61"/>
      <c r="C14" s="61"/>
      <c r="D14" s="51" t="s">
        <v>36</v>
      </c>
      <c r="E14" s="39">
        <v>10000</v>
      </c>
      <c r="F14" s="43">
        <v>0</v>
      </c>
      <c r="G14" s="43">
        <v>0</v>
      </c>
      <c r="H14" s="39">
        <f t="shared" ref="H14:H21" si="0">E14-F14+G14</f>
        <v>10000</v>
      </c>
      <c r="I14" s="3"/>
      <c r="J14" s="3"/>
      <c r="K14" s="3"/>
    </row>
    <row r="15" spans="1:11" x14ac:dyDescent="0.25">
      <c r="A15" s="61"/>
      <c r="B15" s="61"/>
      <c r="C15" s="61"/>
      <c r="D15" s="51" t="s">
        <v>37</v>
      </c>
      <c r="E15" s="39">
        <v>50000</v>
      </c>
      <c r="F15" s="43">
        <v>0</v>
      </c>
      <c r="G15" s="43">
        <v>0</v>
      </c>
      <c r="H15" s="39">
        <f t="shared" si="0"/>
        <v>50000</v>
      </c>
      <c r="I15" s="3"/>
      <c r="J15" s="3"/>
      <c r="K15" s="3"/>
    </row>
    <row r="16" spans="1:11" ht="33.75" x14ac:dyDescent="0.25">
      <c r="A16" s="61"/>
      <c r="B16" s="61"/>
      <c r="C16" s="61"/>
      <c r="D16" s="51" t="s">
        <v>38</v>
      </c>
      <c r="E16" s="39">
        <v>71306.14</v>
      </c>
      <c r="F16" s="43">
        <v>0</v>
      </c>
      <c r="G16" s="43">
        <v>0</v>
      </c>
      <c r="H16" s="39">
        <f t="shared" si="0"/>
        <v>71306.14</v>
      </c>
      <c r="I16" s="3"/>
      <c r="J16" s="3"/>
      <c r="K16" s="3"/>
    </row>
    <row r="17" spans="1:11" ht="33.75" x14ac:dyDescent="0.25">
      <c r="A17" s="61"/>
      <c r="B17" s="61"/>
      <c r="C17" s="61"/>
      <c r="D17" s="51" t="s">
        <v>39</v>
      </c>
      <c r="E17" s="39">
        <v>299757.52</v>
      </c>
      <c r="F17" s="43">
        <v>0</v>
      </c>
      <c r="G17" s="53">
        <v>605107.28</v>
      </c>
      <c r="H17" s="39">
        <f t="shared" si="0"/>
        <v>904864.8</v>
      </c>
      <c r="I17" s="3"/>
      <c r="J17" s="3"/>
      <c r="K17" s="3"/>
    </row>
    <row r="18" spans="1:11" x14ac:dyDescent="0.25">
      <c r="A18" s="61"/>
      <c r="B18" s="61"/>
      <c r="C18" s="61"/>
      <c r="D18" s="51" t="s">
        <v>40</v>
      </c>
      <c r="E18" s="39">
        <v>150.34</v>
      </c>
      <c r="F18" s="43">
        <v>0</v>
      </c>
      <c r="G18" s="43">
        <v>0</v>
      </c>
      <c r="H18" s="39">
        <f t="shared" si="0"/>
        <v>150.34</v>
      </c>
      <c r="I18" s="3"/>
      <c r="J18" s="3"/>
      <c r="K18" s="3"/>
    </row>
    <row r="19" spans="1:11" ht="22.5" x14ac:dyDescent="0.25">
      <c r="A19" s="61"/>
      <c r="B19" s="61"/>
      <c r="C19" s="61"/>
      <c r="D19" s="51" t="s">
        <v>41</v>
      </c>
      <c r="E19" s="39">
        <v>200000</v>
      </c>
      <c r="F19" s="43">
        <v>0</v>
      </c>
      <c r="G19" s="43">
        <v>0</v>
      </c>
      <c r="H19" s="39">
        <f t="shared" si="0"/>
        <v>200000</v>
      </c>
      <c r="I19" s="3"/>
      <c r="J19" s="3"/>
      <c r="K19" s="3"/>
    </row>
    <row r="20" spans="1:11" ht="22.5" x14ac:dyDescent="0.25">
      <c r="A20" s="61"/>
      <c r="B20" s="61"/>
      <c r="C20" s="61"/>
      <c r="D20" s="51" t="s">
        <v>42</v>
      </c>
      <c r="E20" s="39">
        <v>3000</v>
      </c>
      <c r="F20" s="43">
        <v>0</v>
      </c>
      <c r="G20" s="43">
        <v>0</v>
      </c>
      <c r="H20" s="39">
        <f t="shared" si="0"/>
        <v>3000</v>
      </c>
      <c r="I20" s="3"/>
      <c r="J20" s="3"/>
      <c r="K20" s="3"/>
    </row>
    <row r="21" spans="1:11" ht="22.5" x14ac:dyDescent="0.25">
      <c r="A21" s="61"/>
      <c r="B21" s="61"/>
      <c r="C21" s="62"/>
      <c r="D21" s="52" t="s">
        <v>43</v>
      </c>
      <c r="E21" s="40">
        <v>1100</v>
      </c>
      <c r="F21" s="44">
        <v>0</v>
      </c>
      <c r="G21" s="44">
        <v>0</v>
      </c>
      <c r="H21" s="39">
        <f t="shared" si="0"/>
        <v>1100</v>
      </c>
      <c r="I21" s="3"/>
      <c r="J21" s="3"/>
      <c r="K21" s="3"/>
    </row>
    <row r="22" spans="1:11" ht="15" customHeight="1" x14ac:dyDescent="0.25">
      <c r="A22" s="62"/>
      <c r="B22" s="62"/>
      <c r="C22" s="71" t="s">
        <v>44</v>
      </c>
      <c r="D22" s="63"/>
      <c r="E22" s="18">
        <f>SUM(E13:E21)</f>
        <v>641314</v>
      </c>
      <c r="F22" s="42">
        <f>SUM(F13:F21)</f>
        <v>0</v>
      </c>
      <c r="G22" s="18">
        <f>SUM(G13:G21)</f>
        <v>605107.28</v>
      </c>
      <c r="H22" s="18">
        <f>SUM(H13:H21)</f>
        <v>1246421.28</v>
      </c>
      <c r="I22" s="3"/>
      <c r="J22" s="3"/>
      <c r="K22" s="3"/>
    </row>
    <row r="23" spans="1:11" x14ac:dyDescent="0.25">
      <c r="A23" s="54" t="s">
        <v>9</v>
      </c>
      <c r="B23" s="55"/>
      <c r="C23" s="55"/>
      <c r="D23" s="56"/>
      <c r="E23" s="18">
        <v>680525.5</v>
      </c>
      <c r="F23" s="42">
        <f>F22</f>
        <v>0</v>
      </c>
      <c r="G23" s="18">
        <f>G22</f>
        <v>605107.28</v>
      </c>
      <c r="H23" s="18">
        <f>E23-F23+G23</f>
        <v>1285632.78</v>
      </c>
      <c r="I23" s="3"/>
      <c r="J23" s="3"/>
      <c r="K23" s="3"/>
    </row>
    <row r="24" spans="1:11" x14ac:dyDescent="0.25">
      <c r="A24" s="7"/>
      <c r="B24" s="7"/>
      <c r="C24" s="7"/>
      <c r="D24" s="8"/>
      <c r="E24" s="7"/>
      <c r="F24" s="7"/>
      <c r="G24" s="7"/>
      <c r="H24" s="7"/>
      <c r="I24" s="3"/>
      <c r="J24" s="3"/>
      <c r="K24" s="3"/>
    </row>
    <row r="25" spans="1:11" x14ac:dyDescent="0.25">
      <c r="A25" s="19" t="s">
        <v>10</v>
      </c>
      <c r="B25" s="7"/>
      <c r="C25" s="7"/>
      <c r="D25" s="8"/>
      <c r="E25" s="7"/>
      <c r="F25" s="7"/>
      <c r="G25" s="7"/>
      <c r="H25" s="7"/>
      <c r="I25" s="3"/>
      <c r="J25" s="3"/>
      <c r="K25" s="3"/>
    </row>
    <row r="26" spans="1:11" x14ac:dyDescent="0.25">
      <c r="A26" s="3"/>
      <c r="B26" s="3"/>
      <c r="C26" s="3"/>
      <c r="D26" s="5"/>
      <c r="E26" s="3"/>
      <c r="F26" s="3"/>
      <c r="G26" s="3"/>
      <c r="H26" s="3"/>
      <c r="I26" s="3"/>
      <c r="J26" s="3"/>
      <c r="K26" s="3"/>
    </row>
    <row r="27" spans="1:11" ht="15" customHeight="1" x14ac:dyDescent="0.25">
      <c r="A27" s="59" t="s">
        <v>20</v>
      </c>
      <c r="B27" s="59"/>
      <c r="C27" s="59"/>
      <c r="D27" s="59"/>
      <c r="E27" s="59"/>
      <c r="F27" s="59"/>
      <c r="G27" s="59"/>
      <c r="H27" s="59"/>
      <c r="I27" s="3"/>
      <c r="J27" s="3"/>
      <c r="K27" s="3"/>
    </row>
    <row r="28" spans="1:11" x14ac:dyDescent="0.25">
      <c r="A28" s="38"/>
      <c r="B28" s="38"/>
      <c r="C28" s="38"/>
      <c r="D28" s="5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5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5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5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5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5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5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5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5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5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5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5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5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5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5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5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5"/>
      <c r="E44" s="3"/>
      <c r="F44" s="3"/>
      <c r="G44" s="3"/>
      <c r="H44" s="3"/>
      <c r="I44" s="3"/>
      <c r="J44" s="3"/>
      <c r="K44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8"/>
  <sheetViews>
    <sheetView topLeftCell="A13" workbookViewId="0">
      <selection activeCell="C31" sqref="C31"/>
    </sheetView>
  </sheetViews>
  <sheetFormatPr defaultRowHeight="15" x14ac:dyDescent="0.25"/>
  <cols>
    <col min="1" max="1" width="36.42578125" customWidth="1"/>
    <col min="2" max="2" width="8.42578125" customWidth="1"/>
    <col min="4" max="4" width="10.42578125" style="6" customWidth="1"/>
    <col min="5" max="5" width="19.28515625" customWidth="1"/>
    <col min="6" max="6" width="14.28515625" customWidth="1"/>
    <col min="7" max="7" width="13.7109375" customWidth="1"/>
    <col min="8" max="8" width="16.7109375" customWidth="1"/>
  </cols>
  <sheetData>
    <row r="2" spans="1:11" x14ac:dyDescent="0.25">
      <c r="A2" s="3"/>
      <c r="B2" s="3"/>
      <c r="C2" s="3"/>
      <c r="D2" s="5"/>
      <c r="E2" s="3"/>
      <c r="F2" s="3"/>
      <c r="G2" s="25" t="s">
        <v>23</v>
      </c>
      <c r="I2" s="1"/>
      <c r="J2" s="3"/>
      <c r="K2" s="3"/>
    </row>
    <row r="3" spans="1:11" x14ac:dyDescent="0.25">
      <c r="A3" s="3"/>
      <c r="B3" s="3"/>
      <c r="C3" s="3"/>
      <c r="D3" s="5"/>
      <c r="E3" s="3"/>
      <c r="F3" s="3"/>
      <c r="G3" s="25" t="s">
        <v>32</v>
      </c>
      <c r="I3" s="1"/>
      <c r="J3" s="3"/>
      <c r="K3" s="3"/>
    </row>
    <row r="4" spans="1:11" x14ac:dyDescent="0.25">
      <c r="A4" s="7"/>
      <c r="B4" s="7"/>
      <c r="C4" s="7"/>
      <c r="D4" s="8"/>
      <c r="E4" s="7"/>
      <c r="F4" s="7"/>
      <c r="G4" s="7" t="s">
        <v>11</v>
      </c>
      <c r="H4" s="7"/>
      <c r="I4" s="57"/>
      <c r="J4" s="57"/>
      <c r="K4" s="57"/>
    </row>
    <row r="5" spans="1:11" x14ac:dyDescent="0.25">
      <c r="A5" s="7"/>
      <c r="B5" s="7"/>
      <c r="C5" s="7"/>
      <c r="D5" s="8"/>
      <c r="E5" s="7"/>
      <c r="F5" s="7"/>
      <c r="G5" s="7" t="s">
        <v>12</v>
      </c>
      <c r="H5" s="7"/>
      <c r="I5" s="4"/>
      <c r="J5" s="4"/>
      <c r="K5" s="4"/>
    </row>
    <row r="6" spans="1:11" x14ac:dyDescent="0.25">
      <c r="A6" s="7"/>
      <c r="B6" s="7"/>
      <c r="C6" s="7"/>
      <c r="D6" s="8"/>
      <c r="E6" s="7"/>
      <c r="F6" s="7"/>
      <c r="G6" s="7" t="s">
        <v>13</v>
      </c>
      <c r="H6" s="7"/>
      <c r="I6" s="4"/>
      <c r="J6" s="4"/>
      <c r="K6" s="4"/>
    </row>
    <row r="7" spans="1:11" x14ac:dyDescent="0.25">
      <c r="A7" s="7"/>
      <c r="B7" s="7"/>
      <c r="C7" s="7"/>
      <c r="D7" s="8"/>
      <c r="E7" s="7"/>
      <c r="F7" s="7"/>
      <c r="G7" s="7" t="s">
        <v>0</v>
      </c>
      <c r="H7" s="7"/>
      <c r="I7" s="2"/>
      <c r="J7" s="3"/>
      <c r="K7" s="3"/>
    </row>
    <row r="8" spans="1:11" x14ac:dyDescent="0.25">
      <c r="A8" s="7"/>
      <c r="B8" s="7"/>
      <c r="C8" s="7"/>
      <c r="D8" s="8"/>
      <c r="E8" s="7"/>
      <c r="F8" s="7"/>
      <c r="G8" s="50" t="s">
        <v>69</v>
      </c>
      <c r="H8" s="7"/>
      <c r="I8" s="2"/>
      <c r="J8" s="3"/>
      <c r="K8" s="3"/>
    </row>
    <row r="9" spans="1:11" x14ac:dyDescent="0.25">
      <c r="A9" s="7"/>
      <c r="B9" s="7"/>
      <c r="C9" s="7"/>
      <c r="D9" s="8"/>
      <c r="E9" s="7"/>
      <c r="F9" s="7"/>
      <c r="G9" s="7"/>
      <c r="H9" s="7"/>
      <c r="I9" s="3"/>
      <c r="J9" s="3"/>
      <c r="K9" s="3"/>
    </row>
    <row r="10" spans="1:11" x14ac:dyDescent="0.25">
      <c r="A10" s="7"/>
      <c r="B10" s="9" t="s">
        <v>2</v>
      </c>
      <c r="C10" s="7"/>
      <c r="D10" s="8"/>
      <c r="E10" s="7"/>
      <c r="F10" s="7"/>
      <c r="G10" s="7"/>
      <c r="H10" s="7"/>
      <c r="I10" s="3"/>
      <c r="J10" s="3"/>
      <c r="K10" s="3"/>
    </row>
    <row r="11" spans="1:11" x14ac:dyDescent="0.25">
      <c r="A11" s="7"/>
      <c r="B11" s="7"/>
      <c r="C11" s="7"/>
      <c r="D11" s="8"/>
      <c r="E11" s="7"/>
      <c r="F11" s="7"/>
      <c r="G11" s="7"/>
      <c r="H11" s="7"/>
      <c r="I11" s="3"/>
      <c r="J11" s="3"/>
      <c r="K11" s="3"/>
    </row>
    <row r="12" spans="1:11" x14ac:dyDescent="0.25">
      <c r="A12" s="10" t="s">
        <v>3</v>
      </c>
      <c r="B12" s="10" t="s">
        <v>4</v>
      </c>
      <c r="C12" s="10" t="s">
        <v>5</v>
      </c>
      <c r="D12" s="10"/>
      <c r="E12" s="11" t="s">
        <v>8</v>
      </c>
      <c r="F12" s="10" t="s">
        <v>6</v>
      </c>
      <c r="G12" s="10" t="s">
        <v>24</v>
      </c>
      <c r="H12" s="11" t="s">
        <v>7</v>
      </c>
      <c r="I12" s="3"/>
      <c r="J12" s="3"/>
      <c r="K12" s="3"/>
    </row>
    <row r="13" spans="1:11" x14ac:dyDescent="0.25">
      <c r="A13" s="60">
        <v>851</v>
      </c>
      <c r="B13" s="60">
        <v>85195</v>
      </c>
      <c r="C13" s="15">
        <v>4010</v>
      </c>
      <c r="D13" s="16" t="s">
        <v>14</v>
      </c>
      <c r="E13" s="12">
        <v>2238038.38</v>
      </c>
      <c r="F13" s="12"/>
      <c r="G13" s="12">
        <v>92000</v>
      </c>
      <c r="H13" s="12">
        <f t="shared" ref="H13:H32" si="0">E13-F13+G13</f>
        <v>2330038.38</v>
      </c>
      <c r="I13" s="3"/>
      <c r="J13" s="3"/>
      <c r="K13" s="3"/>
    </row>
    <row r="14" spans="1:11" ht="15.75" customHeight="1" x14ac:dyDescent="0.25">
      <c r="A14" s="61"/>
      <c r="B14" s="61"/>
      <c r="C14" s="17"/>
      <c r="D14" s="16" t="s">
        <v>15</v>
      </c>
      <c r="E14" s="12">
        <v>258700</v>
      </c>
      <c r="F14" s="13"/>
      <c r="G14" s="12">
        <v>88000</v>
      </c>
      <c r="H14" s="12">
        <f t="shared" si="0"/>
        <v>346700</v>
      </c>
      <c r="I14" s="3"/>
      <c r="J14" s="3"/>
      <c r="K14" s="3"/>
    </row>
    <row r="15" spans="1:11" x14ac:dyDescent="0.25">
      <c r="A15" s="61"/>
      <c r="B15" s="61"/>
      <c r="C15" s="72" t="s">
        <v>21</v>
      </c>
      <c r="D15" s="64"/>
      <c r="E15" s="18">
        <f>SUM(E13:E14)</f>
        <v>2496738.38</v>
      </c>
      <c r="F15" s="42">
        <f>SUM(F13:F14)</f>
        <v>0</v>
      </c>
      <c r="G15" s="18">
        <f>SUM(G13:G14)</f>
        <v>180000</v>
      </c>
      <c r="H15" s="18">
        <f t="shared" si="0"/>
        <v>2676738.38</v>
      </c>
      <c r="I15" s="3"/>
      <c r="J15" s="3"/>
      <c r="K15" s="3"/>
    </row>
    <row r="16" spans="1:11" x14ac:dyDescent="0.25">
      <c r="A16" s="61"/>
      <c r="B16" s="61"/>
      <c r="C16" s="15">
        <v>4110</v>
      </c>
      <c r="D16" s="16" t="s">
        <v>14</v>
      </c>
      <c r="E16" s="12">
        <v>433498</v>
      </c>
      <c r="F16" s="13"/>
      <c r="G16" s="12"/>
      <c r="H16" s="12">
        <f t="shared" ref="H16" si="1">E16-F16+G16</f>
        <v>433498</v>
      </c>
      <c r="I16" s="3"/>
      <c r="J16" s="3"/>
      <c r="K16" s="3"/>
    </row>
    <row r="17" spans="1:11" x14ac:dyDescent="0.25">
      <c r="A17" s="61"/>
      <c r="B17" s="61"/>
      <c r="C17" s="17"/>
      <c r="D17" s="16" t="s">
        <v>15</v>
      </c>
      <c r="E17" s="12">
        <v>40900</v>
      </c>
      <c r="F17" s="13"/>
      <c r="G17" s="12">
        <v>14000</v>
      </c>
      <c r="H17" s="12">
        <f>E17-F17+G17</f>
        <v>54900</v>
      </c>
      <c r="I17" s="3"/>
      <c r="J17" s="3"/>
      <c r="K17" s="3"/>
    </row>
    <row r="18" spans="1:11" x14ac:dyDescent="0.25">
      <c r="A18" s="61"/>
      <c r="B18" s="61"/>
      <c r="C18" s="54" t="s">
        <v>48</v>
      </c>
      <c r="D18" s="64"/>
      <c r="E18" s="18">
        <f>SUM(E16:E17)</f>
        <v>474398</v>
      </c>
      <c r="F18" s="42">
        <f>SUM(F16:F17)</f>
        <v>0</v>
      </c>
      <c r="G18" s="18">
        <f>SUM(G16:G17)</f>
        <v>14000</v>
      </c>
      <c r="H18" s="18">
        <f>E18-F18+G18</f>
        <v>488398</v>
      </c>
      <c r="I18" s="3"/>
      <c r="J18" s="3"/>
      <c r="K18" s="3"/>
    </row>
    <row r="19" spans="1:11" x14ac:dyDescent="0.25">
      <c r="A19" s="61"/>
      <c r="B19" s="61"/>
      <c r="C19" s="15">
        <v>4120</v>
      </c>
      <c r="D19" s="16" t="s">
        <v>14</v>
      </c>
      <c r="E19" s="12">
        <v>45784</v>
      </c>
      <c r="F19" s="13"/>
      <c r="G19" s="12"/>
      <c r="H19" s="12">
        <f t="shared" ref="H19" si="2">E19-F19+G19</f>
        <v>45784</v>
      </c>
      <c r="I19" s="3"/>
      <c r="J19" s="3"/>
      <c r="K19" s="3"/>
    </row>
    <row r="20" spans="1:11" x14ac:dyDescent="0.25">
      <c r="A20" s="61"/>
      <c r="B20" s="61"/>
      <c r="C20" s="17"/>
      <c r="D20" s="16" t="s">
        <v>15</v>
      </c>
      <c r="E20" s="12">
        <v>5100</v>
      </c>
      <c r="F20" s="13"/>
      <c r="G20" s="12">
        <v>2000</v>
      </c>
      <c r="H20" s="12">
        <f>E20-F20+G20</f>
        <v>7100</v>
      </c>
      <c r="I20" s="3"/>
      <c r="J20" s="3"/>
      <c r="K20" s="3"/>
    </row>
    <row r="21" spans="1:11" x14ac:dyDescent="0.25">
      <c r="A21" s="61"/>
      <c r="B21" s="61"/>
      <c r="C21" s="54" t="s">
        <v>27</v>
      </c>
      <c r="D21" s="64"/>
      <c r="E21" s="14">
        <f>SUM(E19:E20)</f>
        <v>50884</v>
      </c>
      <c r="F21" s="42">
        <f>SUM(F19:F20)</f>
        <v>0</v>
      </c>
      <c r="G21" s="18">
        <f>SUM(G19:G20)</f>
        <v>2000</v>
      </c>
      <c r="H21" s="18">
        <f>E21-F21+G21</f>
        <v>52884</v>
      </c>
      <c r="I21" s="3"/>
      <c r="J21" s="3"/>
      <c r="K21" s="3"/>
    </row>
    <row r="22" spans="1:11" x14ac:dyDescent="0.25">
      <c r="A22" s="61"/>
      <c r="B22" s="61"/>
      <c r="C22" s="27">
        <v>4170</v>
      </c>
      <c r="D22" s="16" t="s">
        <v>14</v>
      </c>
      <c r="E22" s="12">
        <v>60990</v>
      </c>
      <c r="F22" s="13"/>
      <c r="G22" s="12">
        <v>11760</v>
      </c>
      <c r="H22" s="12">
        <f t="shared" ref="H22" si="3">E22-F22+G22</f>
        <v>72750</v>
      </c>
      <c r="I22" s="3"/>
      <c r="J22" s="3"/>
      <c r="K22" s="3"/>
    </row>
    <row r="23" spans="1:11" x14ac:dyDescent="0.25">
      <c r="A23" s="61"/>
      <c r="B23" s="61"/>
      <c r="C23" s="72" t="s">
        <v>28</v>
      </c>
      <c r="D23" s="64"/>
      <c r="E23" s="14">
        <f>E22</f>
        <v>60990</v>
      </c>
      <c r="F23" s="42">
        <f>F22</f>
        <v>0</v>
      </c>
      <c r="G23" s="18">
        <f>G22</f>
        <v>11760</v>
      </c>
      <c r="H23" s="18">
        <f>H22</f>
        <v>72750</v>
      </c>
      <c r="I23" s="3"/>
      <c r="J23" s="3"/>
      <c r="K23" s="3"/>
    </row>
    <row r="24" spans="1:11" x14ac:dyDescent="0.25">
      <c r="A24" s="61"/>
      <c r="B24" s="61"/>
      <c r="C24" s="15">
        <v>4210</v>
      </c>
      <c r="D24" s="16" t="s">
        <v>14</v>
      </c>
      <c r="E24" s="12">
        <v>22000</v>
      </c>
      <c r="F24" s="13"/>
      <c r="G24" s="12">
        <v>54500</v>
      </c>
      <c r="H24" s="12">
        <f t="shared" ref="H24" si="4">E24-F24+G24</f>
        <v>76500</v>
      </c>
      <c r="I24" s="3"/>
      <c r="J24" s="3"/>
      <c r="K24" s="3"/>
    </row>
    <row r="25" spans="1:11" x14ac:dyDescent="0.25">
      <c r="A25" s="61"/>
      <c r="B25" s="61"/>
      <c r="C25" s="17"/>
      <c r="D25" s="16" t="s">
        <v>15</v>
      </c>
      <c r="E25" s="12">
        <v>22900</v>
      </c>
      <c r="F25" s="13"/>
      <c r="G25" s="12"/>
      <c r="H25" s="12">
        <f>E25-F25+G25</f>
        <v>22900</v>
      </c>
      <c r="I25" s="3"/>
      <c r="J25" s="3"/>
      <c r="K25" s="3"/>
    </row>
    <row r="26" spans="1:11" x14ac:dyDescent="0.25">
      <c r="A26" s="61"/>
      <c r="B26" s="61"/>
      <c r="C26" s="54" t="s">
        <v>26</v>
      </c>
      <c r="D26" s="64"/>
      <c r="E26" s="18">
        <f>SUM(E24:E25)</f>
        <v>44900</v>
      </c>
      <c r="F26" s="42">
        <f>SUM(F24:F25)</f>
        <v>0</v>
      </c>
      <c r="G26" s="18">
        <f>SUM(G24:G25)</f>
        <v>54500</v>
      </c>
      <c r="H26" s="18">
        <f>E26-F26+G26</f>
        <v>99400</v>
      </c>
      <c r="I26" s="3"/>
      <c r="J26" s="3"/>
      <c r="K26" s="3"/>
    </row>
    <row r="27" spans="1:11" x14ac:dyDescent="0.25">
      <c r="A27" s="61"/>
      <c r="B27" s="61"/>
      <c r="C27" s="27">
        <v>4230</v>
      </c>
      <c r="D27" s="16" t="s">
        <v>14</v>
      </c>
      <c r="E27" s="12">
        <v>6000</v>
      </c>
      <c r="F27" s="13"/>
      <c r="G27" s="12">
        <v>10000</v>
      </c>
      <c r="H27" s="12">
        <f t="shared" ref="H27" si="5">E27-F27+G27</f>
        <v>16000</v>
      </c>
      <c r="I27" s="3"/>
      <c r="J27" s="3"/>
      <c r="K27" s="3"/>
    </row>
    <row r="28" spans="1:11" x14ac:dyDescent="0.25">
      <c r="A28" s="61"/>
      <c r="B28" s="61"/>
      <c r="C28" s="72" t="s">
        <v>50</v>
      </c>
      <c r="D28" s="64"/>
      <c r="E28" s="18">
        <f>E27</f>
        <v>6000</v>
      </c>
      <c r="F28" s="42">
        <f>F27</f>
        <v>0</v>
      </c>
      <c r="G28" s="18">
        <f>G27</f>
        <v>10000</v>
      </c>
      <c r="H28" s="18">
        <f>H27</f>
        <v>16000</v>
      </c>
      <c r="I28" s="3"/>
      <c r="J28" s="3"/>
      <c r="K28" s="3"/>
    </row>
    <row r="29" spans="1:11" x14ac:dyDescent="0.25">
      <c r="A29" s="61"/>
      <c r="B29" s="61"/>
      <c r="C29" s="15">
        <v>4260</v>
      </c>
      <c r="D29" s="16" t="s">
        <v>14</v>
      </c>
      <c r="E29" s="12">
        <v>127000</v>
      </c>
      <c r="F29" s="73"/>
      <c r="G29" s="12"/>
      <c r="H29" s="12">
        <f t="shared" ref="H29" si="6">E29-F29+G29</f>
        <v>127000</v>
      </c>
      <c r="I29" s="3"/>
      <c r="J29" s="3"/>
      <c r="K29" s="3"/>
    </row>
    <row r="30" spans="1:11" x14ac:dyDescent="0.25">
      <c r="A30" s="61"/>
      <c r="B30" s="61"/>
      <c r="C30" s="17"/>
      <c r="D30" s="16" t="s">
        <v>15</v>
      </c>
      <c r="E30" s="12">
        <v>19800</v>
      </c>
      <c r="F30" s="13"/>
      <c r="G30" s="12">
        <v>5000</v>
      </c>
      <c r="H30" s="12">
        <f>E30-F30+G30</f>
        <v>24800</v>
      </c>
      <c r="I30" s="3"/>
      <c r="J30" s="3"/>
      <c r="K30" s="3"/>
    </row>
    <row r="31" spans="1:11" x14ac:dyDescent="0.25">
      <c r="A31" s="61"/>
      <c r="B31" s="61"/>
      <c r="C31" s="54" t="s">
        <v>49</v>
      </c>
      <c r="D31" s="64"/>
      <c r="E31" s="18">
        <f>SUM(E29:E30)</f>
        <v>146800</v>
      </c>
      <c r="F31" s="42">
        <f>SUM(F29:F30)</f>
        <v>0</v>
      </c>
      <c r="G31" s="18">
        <f>SUM(G29:G30)</f>
        <v>5000</v>
      </c>
      <c r="H31" s="18">
        <f>E31-F31+G31</f>
        <v>151800</v>
      </c>
      <c r="I31" s="3"/>
      <c r="J31" s="3"/>
      <c r="K31" s="3"/>
    </row>
    <row r="32" spans="1:11" x14ac:dyDescent="0.25">
      <c r="A32" s="61"/>
      <c r="B32" s="61"/>
      <c r="C32" s="15">
        <v>4300</v>
      </c>
      <c r="D32" s="16" t="s">
        <v>14</v>
      </c>
      <c r="E32" s="12">
        <v>313806</v>
      </c>
      <c r="F32" s="13"/>
      <c r="G32" s="12">
        <v>45000</v>
      </c>
      <c r="H32" s="12">
        <f t="shared" si="0"/>
        <v>358806</v>
      </c>
      <c r="I32" s="3"/>
      <c r="J32" s="3"/>
      <c r="K32" s="3"/>
    </row>
    <row r="33" spans="1:11" x14ac:dyDescent="0.25">
      <c r="A33" s="61"/>
      <c r="B33" s="61"/>
      <c r="C33" s="17"/>
      <c r="D33" s="16" t="s">
        <v>15</v>
      </c>
      <c r="E33" s="12">
        <v>12600</v>
      </c>
      <c r="F33" s="13"/>
      <c r="G33" s="12">
        <v>13760</v>
      </c>
      <c r="H33" s="12">
        <f>E33-F33+G33</f>
        <v>26360</v>
      </c>
      <c r="I33" s="3"/>
      <c r="J33" s="3"/>
      <c r="K33" s="3"/>
    </row>
    <row r="34" spans="1:11" x14ac:dyDescent="0.25">
      <c r="A34" s="61"/>
      <c r="B34" s="61"/>
      <c r="C34" s="72" t="s">
        <v>16</v>
      </c>
      <c r="D34" s="64"/>
      <c r="E34" s="18">
        <f>SUM(E32:E33)</f>
        <v>326406</v>
      </c>
      <c r="F34" s="42">
        <f>SUM(F32:F33)</f>
        <v>0</v>
      </c>
      <c r="G34" s="18">
        <f>SUM(G32:G33)</f>
        <v>58760</v>
      </c>
      <c r="H34" s="18">
        <f>E34-F34+G34</f>
        <v>385166</v>
      </c>
      <c r="I34" s="3"/>
      <c r="J34" s="3"/>
      <c r="K34" s="3"/>
    </row>
    <row r="35" spans="1:11" x14ac:dyDescent="0.25">
      <c r="A35" s="54" t="s">
        <v>9</v>
      </c>
      <c r="B35" s="55"/>
      <c r="C35" s="55"/>
      <c r="D35" s="56"/>
      <c r="E35" s="18">
        <v>3954248</v>
      </c>
      <c r="F35" s="42">
        <f>F15+F34+F18+F21+F23+F26+F28+F31</f>
        <v>0</v>
      </c>
      <c r="G35" s="18">
        <f>G15+G34+G18+G21+G23+G26+G28+G31</f>
        <v>336020</v>
      </c>
      <c r="H35" s="18">
        <f>E35-F35+G35</f>
        <v>4290268</v>
      </c>
      <c r="I35" s="3"/>
      <c r="J35" s="3"/>
      <c r="K35" s="3"/>
    </row>
    <row r="36" spans="1:11" x14ac:dyDescent="0.25">
      <c r="A36" s="7"/>
      <c r="B36" s="7"/>
      <c r="C36" s="7"/>
      <c r="D36" s="8"/>
      <c r="E36" s="7"/>
      <c r="F36" s="7"/>
      <c r="G36" s="7"/>
      <c r="H36" s="7"/>
      <c r="I36" s="3"/>
      <c r="J36" s="3"/>
      <c r="K36" s="3"/>
    </row>
    <row r="37" spans="1:11" x14ac:dyDescent="0.25">
      <c r="A37" s="19" t="s">
        <v>10</v>
      </c>
      <c r="B37" s="7"/>
      <c r="C37" s="7"/>
      <c r="D37" s="8"/>
      <c r="E37" s="7"/>
      <c r="F37" s="7"/>
      <c r="G37" s="7"/>
      <c r="H37" s="7"/>
      <c r="I37" s="3"/>
      <c r="J37" s="3"/>
      <c r="K37" s="3"/>
    </row>
    <row r="38" spans="1:11" x14ac:dyDescent="0.25">
      <c r="A38" s="3"/>
      <c r="B38" s="3"/>
      <c r="C38" s="3"/>
      <c r="D38" s="5"/>
      <c r="E38" s="3"/>
      <c r="F38" s="3"/>
      <c r="G38" s="3"/>
      <c r="H38" s="3"/>
      <c r="I38" s="3"/>
      <c r="J38" s="3"/>
      <c r="K38" s="3"/>
    </row>
    <row r="39" spans="1:11" ht="171.75" customHeight="1" x14ac:dyDescent="0.25">
      <c r="A39" s="58" t="s">
        <v>72</v>
      </c>
      <c r="B39" s="58"/>
      <c r="C39" s="58"/>
      <c r="D39" s="58"/>
      <c r="E39" s="58"/>
      <c r="F39" s="58"/>
      <c r="G39" s="58"/>
      <c r="H39" s="58"/>
      <c r="I39" s="3"/>
      <c r="J39" s="3"/>
      <c r="K39" s="3"/>
    </row>
    <row r="40" spans="1:11" x14ac:dyDescent="0.25">
      <c r="A40" s="37"/>
      <c r="B40" s="36"/>
      <c r="C40" s="31"/>
      <c r="D40" s="32"/>
      <c r="E40" s="3"/>
      <c r="F40" s="3"/>
      <c r="G40" s="3"/>
      <c r="H40" s="3"/>
      <c r="I40" s="3"/>
      <c r="J40" s="3"/>
      <c r="K40" s="3"/>
    </row>
    <row r="41" spans="1:11" x14ac:dyDescent="0.25">
      <c r="A41" s="37"/>
      <c r="B41" s="36"/>
      <c r="C41" s="31"/>
      <c r="D41" s="32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5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5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5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5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5"/>
      <c r="E46" s="3"/>
      <c r="F46" s="3"/>
      <c r="G46" s="3"/>
      <c r="H46" s="3"/>
      <c r="I46" s="3"/>
      <c r="J46" s="3"/>
      <c r="K46" s="3"/>
    </row>
    <row r="47" spans="1:11" x14ac:dyDescent="0.25">
      <c r="A47" s="3"/>
      <c r="B47" s="3"/>
      <c r="C47" s="3"/>
      <c r="D47" s="5"/>
      <c r="E47" s="3"/>
      <c r="F47" s="3"/>
      <c r="G47" s="3"/>
      <c r="H47" s="3"/>
      <c r="I47" s="3"/>
      <c r="J47" s="3"/>
      <c r="K47" s="3"/>
    </row>
    <row r="48" spans="1:11" x14ac:dyDescent="0.25">
      <c r="A48" s="3"/>
      <c r="B48" s="3"/>
      <c r="C48" s="3"/>
      <c r="D48" s="5"/>
      <c r="E48" s="3"/>
      <c r="F48" s="3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5"/>
      <c r="E49" s="3"/>
      <c r="F49" s="3"/>
      <c r="G49" s="3"/>
      <c r="H49" s="3"/>
      <c r="I49" s="3"/>
      <c r="J49" s="3"/>
      <c r="K49" s="3"/>
    </row>
    <row r="50" spans="1:11" x14ac:dyDescent="0.25">
      <c r="A50" s="3"/>
      <c r="B50" s="3"/>
      <c r="C50" s="3"/>
      <c r="D50" s="5"/>
      <c r="E50" s="3"/>
      <c r="F50" s="3"/>
      <c r="G50" s="3"/>
      <c r="H50" s="3"/>
      <c r="I50" s="3"/>
      <c r="J50" s="3"/>
      <c r="K50" s="3"/>
    </row>
    <row r="51" spans="1:11" x14ac:dyDescent="0.25">
      <c r="A51" s="3"/>
      <c r="B51" s="3"/>
      <c r="C51" s="3"/>
      <c r="D51" s="5"/>
      <c r="E51" s="3"/>
      <c r="F51" s="3"/>
      <c r="G51" s="3"/>
      <c r="H51" s="3"/>
      <c r="I51" s="3"/>
      <c r="J51" s="3"/>
      <c r="K51" s="3"/>
    </row>
    <row r="52" spans="1:11" x14ac:dyDescent="0.25">
      <c r="A52" s="3"/>
      <c r="B52" s="3"/>
      <c r="C52" s="3"/>
      <c r="D52" s="5"/>
      <c r="E52" s="3"/>
      <c r="F52" s="3"/>
      <c r="G52" s="3"/>
      <c r="H52" s="3"/>
      <c r="I52" s="3"/>
      <c r="J52" s="3"/>
      <c r="K52" s="3"/>
    </row>
    <row r="53" spans="1:11" x14ac:dyDescent="0.25">
      <c r="A53" s="3"/>
      <c r="B53" s="3"/>
      <c r="C53" s="3"/>
      <c r="D53" s="5"/>
      <c r="E53" s="3"/>
      <c r="F53" s="3"/>
      <c r="G53" s="3"/>
      <c r="H53" s="3"/>
      <c r="I53" s="3"/>
      <c r="J53" s="3"/>
      <c r="K53" s="3"/>
    </row>
    <row r="54" spans="1:11" x14ac:dyDescent="0.25">
      <c r="A54" s="3"/>
      <c r="B54" s="3"/>
      <c r="C54" s="3"/>
      <c r="D54" s="5"/>
      <c r="E54" s="3"/>
      <c r="F54" s="3"/>
      <c r="G54" s="3"/>
      <c r="H54" s="3"/>
      <c r="I54" s="3"/>
      <c r="J54" s="3"/>
      <c r="K54" s="3"/>
    </row>
    <row r="55" spans="1:11" x14ac:dyDescent="0.25">
      <c r="A55" s="3"/>
      <c r="B55" s="3"/>
      <c r="C55" s="3"/>
      <c r="D55" s="5"/>
      <c r="E55" s="3"/>
      <c r="F55" s="3"/>
      <c r="G55" s="3"/>
      <c r="H55" s="3"/>
      <c r="I55" s="3"/>
      <c r="J55" s="3"/>
      <c r="K55" s="3"/>
    </row>
    <row r="56" spans="1:11" x14ac:dyDescent="0.25">
      <c r="A56" s="3"/>
      <c r="B56" s="3"/>
      <c r="C56" s="3"/>
      <c r="D56" s="5"/>
      <c r="E56" s="3"/>
      <c r="F56" s="3"/>
      <c r="G56" s="3"/>
      <c r="H56" s="3"/>
      <c r="I56" s="3"/>
      <c r="J56" s="3"/>
      <c r="K56" s="3"/>
    </row>
    <row r="57" spans="1:11" x14ac:dyDescent="0.25">
      <c r="A57" s="3"/>
      <c r="B57" s="3"/>
      <c r="C57" s="3"/>
      <c r="D57" s="5"/>
      <c r="E57" s="3"/>
      <c r="F57" s="3"/>
      <c r="G57" s="3"/>
      <c r="H57" s="3"/>
      <c r="I57" s="3"/>
      <c r="J57" s="3"/>
      <c r="K57" s="3"/>
    </row>
    <row r="58" spans="1:11" x14ac:dyDescent="0.25">
      <c r="A58" s="3"/>
      <c r="B58" s="3"/>
      <c r="C58" s="3"/>
      <c r="D58" s="5"/>
      <c r="E58" s="3"/>
      <c r="F58" s="3"/>
      <c r="G58" s="3"/>
      <c r="H58" s="3"/>
      <c r="I58" s="3"/>
      <c r="J58" s="3"/>
      <c r="K58" s="3"/>
    </row>
  </sheetData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opLeftCell="A19" workbookViewId="0">
      <selection activeCell="C41" sqref="C41"/>
    </sheetView>
  </sheetViews>
  <sheetFormatPr defaultRowHeight="15" x14ac:dyDescent="0.25"/>
  <cols>
    <col min="1" max="1" width="33.28515625" customWidth="1"/>
    <col min="2" max="2" width="8.42578125" customWidth="1"/>
    <col min="3" max="3" width="7.7109375" customWidth="1"/>
    <col min="4" max="4" width="18.5703125" style="6" customWidth="1"/>
    <col min="5" max="5" width="15.85546875" customWidth="1"/>
    <col min="6" max="6" width="13.7109375" customWidth="1"/>
    <col min="7" max="7" width="12.7109375" customWidth="1"/>
    <col min="8" max="8" width="15.140625" customWidth="1"/>
  </cols>
  <sheetData>
    <row r="1" spans="1:11" ht="9.75" customHeight="1" x14ac:dyDescent="0.25"/>
    <row r="2" spans="1:11" x14ac:dyDescent="0.25">
      <c r="A2" s="3"/>
      <c r="B2" s="3"/>
      <c r="C2" s="3"/>
      <c r="D2" s="5"/>
      <c r="E2" s="3"/>
      <c r="F2" s="3"/>
      <c r="G2" s="41" t="s">
        <v>25</v>
      </c>
      <c r="I2" s="35"/>
      <c r="J2" s="3"/>
      <c r="K2" s="3"/>
    </row>
    <row r="3" spans="1:11" x14ac:dyDescent="0.25">
      <c r="A3" s="3"/>
      <c r="B3" s="3"/>
      <c r="C3" s="3"/>
      <c r="D3" s="5"/>
      <c r="E3" s="3"/>
      <c r="F3" s="3"/>
      <c r="G3" s="41" t="s">
        <v>32</v>
      </c>
      <c r="I3" s="35"/>
      <c r="J3" s="3"/>
      <c r="K3" s="3"/>
    </row>
    <row r="4" spans="1:11" x14ac:dyDescent="0.25">
      <c r="A4" s="7"/>
      <c r="B4" s="7"/>
      <c r="C4" s="7"/>
      <c r="D4" s="8"/>
      <c r="E4" s="7"/>
      <c r="F4" s="7"/>
      <c r="G4" s="24" t="s">
        <v>11</v>
      </c>
      <c r="H4" s="7"/>
      <c r="I4" s="57"/>
      <c r="J4" s="57"/>
      <c r="K4" s="57"/>
    </row>
    <row r="5" spans="1:11" x14ac:dyDescent="0.25">
      <c r="A5" s="7"/>
      <c r="B5" s="7"/>
      <c r="C5" s="7"/>
      <c r="D5" s="8"/>
      <c r="E5" s="7"/>
      <c r="F5" s="7"/>
      <c r="G5" s="24" t="s">
        <v>12</v>
      </c>
      <c r="H5" s="7"/>
      <c r="I5" s="35"/>
      <c r="J5" s="35"/>
      <c r="K5" s="35"/>
    </row>
    <row r="6" spans="1:11" x14ac:dyDescent="0.25">
      <c r="A6" s="7"/>
      <c r="B6" s="7"/>
      <c r="C6" s="7"/>
      <c r="D6" s="8"/>
      <c r="E6" s="7"/>
      <c r="F6" s="7"/>
      <c r="G6" s="24" t="s">
        <v>13</v>
      </c>
      <c r="H6" s="7"/>
      <c r="I6" s="35"/>
      <c r="J6" s="35"/>
      <c r="K6" s="35"/>
    </row>
    <row r="7" spans="1:11" x14ac:dyDescent="0.25">
      <c r="A7" s="7"/>
      <c r="B7" s="7"/>
      <c r="C7" s="7"/>
      <c r="D7" s="8"/>
      <c r="E7" s="7"/>
      <c r="F7" s="7"/>
      <c r="G7" s="24" t="s">
        <v>0</v>
      </c>
      <c r="H7" s="7"/>
      <c r="I7" s="2"/>
      <c r="J7" s="3"/>
      <c r="K7" s="3"/>
    </row>
    <row r="8" spans="1:11" x14ac:dyDescent="0.25">
      <c r="A8" s="7"/>
      <c r="B8" s="7"/>
      <c r="C8" s="7"/>
      <c r="D8" s="8"/>
      <c r="E8" s="7"/>
      <c r="F8" s="7"/>
      <c r="G8" s="24" t="s">
        <v>69</v>
      </c>
      <c r="H8" s="7"/>
      <c r="I8" s="2"/>
      <c r="J8" s="3"/>
      <c r="K8" s="3"/>
    </row>
    <row r="9" spans="1:11" ht="12.75" customHeight="1" x14ac:dyDescent="0.25">
      <c r="A9" s="7"/>
      <c r="B9" s="7"/>
      <c r="C9" s="7"/>
      <c r="D9" s="8"/>
      <c r="E9" s="7"/>
      <c r="F9" s="7"/>
      <c r="G9" s="7"/>
      <c r="H9" s="7"/>
      <c r="I9" s="3"/>
      <c r="J9" s="3"/>
      <c r="K9" s="3"/>
    </row>
    <row r="10" spans="1:11" x14ac:dyDescent="0.25">
      <c r="A10" s="7"/>
      <c r="B10" s="9" t="s">
        <v>2</v>
      </c>
      <c r="C10" s="7"/>
      <c r="D10" s="8"/>
      <c r="E10" s="7"/>
      <c r="F10" s="7"/>
      <c r="G10" s="7"/>
      <c r="H10" s="7"/>
      <c r="I10" s="3"/>
      <c r="J10" s="3"/>
      <c r="K10" s="3"/>
    </row>
    <row r="11" spans="1:11" ht="11.25" customHeight="1" x14ac:dyDescent="0.25">
      <c r="A11" s="7"/>
      <c r="B11" s="7"/>
      <c r="C11" s="7"/>
      <c r="D11" s="8"/>
      <c r="E11" s="7"/>
      <c r="F11" s="7"/>
      <c r="G11" s="7"/>
      <c r="H11" s="7"/>
      <c r="I11" s="3"/>
      <c r="J11" s="3"/>
      <c r="K11" s="3"/>
    </row>
    <row r="12" spans="1:11" x14ac:dyDescent="0.25">
      <c r="A12" s="10" t="s">
        <v>3</v>
      </c>
      <c r="B12" s="10" t="s">
        <v>4</v>
      </c>
      <c r="C12" s="10" t="s">
        <v>5</v>
      </c>
      <c r="D12" s="10"/>
      <c r="E12" s="11" t="s">
        <v>8</v>
      </c>
      <c r="F12" s="10" t="s">
        <v>6</v>
      </c>
      <c r="G12" s="10" t="s">
        <v>24</v>
      </c>
      <c r="H12" s="11" t="s">
        <v>7</v>
      </c>
      <c r="I12" s="3"/>
      <c r="J12" s="3"/>
      <c r="K12" s="3"/>
    </row>
    <row r="13" spans="1:11" ht="21" customHeight="1" x14ac:dyDescent="0.25">
      <c r="A13" s="60">
        <v>851</v>
      </c>
      <c r="B13" s="60">
        <v>85195</v>
      </c>
      <c r="C13" s="60">
        <v>4010</v>
      </c>
      <c r="D13" s="23" t="s">
        <v>56</v>
      </c>
      <c r="E13" s="20">
        <v>46060</v>
      </c>
      <c r="F13" s="21">
        <v>0</v>
      </c>
      <c r="G13" s="48">
        <v>19740</v>
      </c>
      <c r="H13" s="20">
        <f t="shared" ref="H13:H38" si="0">E13-F13+G13</f>
        <v>65800</v>
      </c>
      <c r="I13" s="3"/>
      <c r="J13" s="3"/>
      <c r="K13" s="3"/>
    </row>
    <row r="14" spans="1:11" ht="21" customHeight="1" x14ac:dyDescent="0.25">
      <c r="A14" s="61"/>
      <c r="B14" s="61"/>
      <c r="C14" s="61"/>
      <c r="D14" s="23" t="s">
        <v>60</v>
      </c>
      <c r="E14" s="21">
        <v>0</v>
      </c>
      <c r="F14" s="21">
        <v>0</v>
      </c>
      <c r="G14" s="48">
        <v>7800</v>
      </c>
      <c r="H14" s="20">
        <f t="shared" si="0"/>
        <v>7800</v>
      </c>
      <c r="I14" s="3"/>
      <c r="J14" s="3"/>
      <c r="K14" s="3"/>
    </row>
    <row r="15" spans="1:11" ht="23.25" customHeight="1" x14ac:dyDescent="0.25">
      <c r="A15" s="61"/>
      <c r="B15" s="61"/>
      <c r="C15" s="61"/>
      <c r="D15" s="23" t="s">
        <v>55</v>
      </c>
      <c r="E15" s="20">
        <v>2191978.38</v>
      </c>
      <c r="F15" s="21">
        <v>0</v>
      </c>
      <c r="G15" s="20">
        <v>64460</v>
      </c>
      <c r="H15" s="20">
        <f t="shared" si="0"/>
        <v>2256438.38</v>
      </c>
      <c r="I15" s="3"/>
      <c r="J15" s="3"/>
      <c r="K15" s="3"/>
    </row>
    <row r="16" spans="1:11" ht="24" customHeight="1" x14ac:dyDescent="0.25">
      <c r="A16" s="61"/>
      <c r="B16" s="61"/>
      <c r="C16" s="62"/>
      <c r="D16" s="23" t="s">
        <v>51</v>
      </c>
      <c r="E16" s="20">
        <v>258700</v>
      </c>
      <c r="F16" s="21">
        <v>0</v>
      </c>
      <c r="G16" s="20">
        <v>88000</v>
      </c>
      <c r="H16" s="20">
        <f t="shared" si="0"/>
        <v>346700</v>
      </c>
      <c r="I16" s="3"/>
      <c r="J16" s="3"/>
      <c r="K16" s="3"/>
    </row>
    <row r="17" spans="1:11" x14ac:dyDescent="0.25">
      <c r="A17" s="61"/>
      <c r="B17" s="61"/>
      <c r="C17" s="72" t="s">
        <v>21</v>
      </c>
      <c r="D17" s="64"/>
      <c r="E17" s="46">
        <f>SUM(E13:E16)</f>
        <v>2496738.38</v>
      </c>
      <c r="F17" s="45">
        <f>SUM(F13:F16)</f>
        <v>0</v>
      </c>
      <c r="G17" s="46">
        <f>SUM(G13:G16)</f>
        <v>180000</v>
      </c>
      <c r="H17" s="46">
        <f t="shared" si="0"/>
        <v>2676738.38</v>
      </c>
      <c r="I17" s="3"/>
      <c r="J17" s="3"/>
      <c r="K17" s="3"/>
    </row>
    <row r="18" spans="1:11" ht="22.5" customHeight="1" x14ac:dyDescent="0.25">
      <c r="A18" s="61"/>
      <c r="B18" s="61"/>
      <c r="C18" s="60">
        <v>4110</v>
      </c>
      <c r="D18" s="23" t="s">
        <v>57</v>
      </c>
      <c r="E18" s="20">
        <v>392613.76</v>
      </c>
      <c r="F18" s="21">
        <v>0</v>
      </c>
      <c r="G18" s="21">
        <v>0</v>
      </c>
      <c r="H18" s="20">
        <f t="shared" si="0"/>
        <v>392613.76</v>
      </c>
      <c r="I18" s="3"/>
      <c r="J18" s="3"/>
      <c r="K18" s="3"/>
    </row>
    <row r="19" spans="1:11" ht="23.25" x14ac:dyDescent="0.25">
      <c r="A19" s="61"/>
      <c r="B19" s="61"/>
      <c r="C19" s="61"/>
      <c r="D19" s="23" t="s">
        <v>58</v>
      </c>
      <c r="E19" s="20">
        <v>31336.68</v>
      </c>
      <c r="F19" s="21">
        <v>0</v>
      </c>
      <c r="G19" s="21">
        <v>0</v>
      </c>
      <c r="H19" s="20">
        <f t="shared" si="0"/>
        <v>31336.68</v>
      </c>
      <c r="I19" s="3"/>
      <c r="J19" s="3"/>
      <c r="K19" s="3"/>
    </row>
    <row r="20" spans="1:11" ht="21.75" customHeight="1" x14ac:dyDescent="0.25">
      <c r="A20" s="61"/>
      <c r="B20" s="61"/>
      <c r="C20" s="61"/>
      <c r="D20" s="23" t="s">
        <v>59</v>
      </c>
      <c r="E20" s="20">
        <v>9547.56</v>
      </c>
      <c r="F20" s="21">
        <v>0</v>
      </c>
      <c r="G20" s="21">
        <v>0</v>
      </c>
      <c r="H20" s="20">
        <f t="shared" si="0"/>
        <v>9547.56</v>
      </c>
      <c r="I20" s="3"/>
      <c r="J20" s="3"/>
      <c r="K20" s="3"/>
    </row>
    <row r="21" spans="1:11" ht="26.25" customHeight="1" x14ac:dyDescent="0.25">
      <c r="A21" s="61"/>
      <c r="B21" s="61"/>
      <c r="C21" s="62"/>
      <c r="D21" s="23" t="s">
        <v>52</v>
      </c>
      <c r="E21" s="20">
        <v>40900</v>
      </c>
      <c r="F21" s="21">
        <v>0</v>
      </c>
      <c r="G21" s="20">
        <v>14000</v>
      </c>
      <c r="H21" s="20">
        <f>E21-F21+G21</f>
        <v>54900</v>
      </c>
      <c r="I21" s="3"/>
      <c r="J21" s="3"/>
      <c r="K21" s="3"/>
    </row>
    <row r="22" spans="1:11" x14ac:dyDescent="0.25">
      <c r="A22" s="61"/>
      <c r="B22" s="61"/>
      <c r="C22" s="54" t="s">
        <v>48</v>
      </c>
      <c r="D22" s="64"/>
      <c r="E22" s="46">
        <f>SUM(E18:E21)</f>
        <v>474398</v>
      </c>
      <c r="F22" s="45">
        <f>SUM(F18:F21)</f>
        <v>0</v>
      </c>
      <c r="G22" s="46">
        <f>SUM(G18:G21)</f>
        <v>14000</v>
      </c>
      <c r="H22" s="46">
        <f>E22-F22+G22</f>
        <v>488398</v>
      </c>
      <c r="I22" s="3"/>
      <c r="J22" s="3"/>
      <c r="K22" s="3"/>
    </row>
    <row r="23" spans="1:11" ht="22.5" customHeight="1" x14ac:dyDescent="0.25">
      <c r="A23" s="61"/>
      <c r="B23" s="61"/>
      <c r="C23" s="60">
        <v>4120</v>
      </c>
      <c r="D23" s="23" t="s">
        <v>63</v>
      </c>
      <c r="E23" s="20">
        <v>42057.63</v>
      </c>
      <c r="F23" s="21">
        <v>0</v>
      </c>
      <c r="G23" s="21">
        <v>0</v>
      </c>
      <c r="H23" s="20">
        <f t="shared" ref="H23:H25" si="1">E23-F23+G23</f>
        <v>42057.63</v>
      </c>
      <c r="I23" s="3"/>
      <c r="J23" s="3"/>
      <c r="K23" s="3"/>
    </row>
    <row r="24" spans="1:11" ht="21.75" customHeight="1" x14ac:dyDescent="0.25">
      <c r="A24" s="61"/>
      <c r="B24" s="61"/>
      <c r="C24" s="61"/>
      <c r="D24" s="23" t="s">
        <v>62</v>
      </c>
      <c r="E24" s="20">
        <v>3035.37</v>
      </c>
      <c r="F24" s="21">
        <v>0</v>
      </c>
      <c r="G24" s="21">
        <v>0</v>
      </c>
      <c r="H24" s="20">
        <f t="shared" si="1"/>
        <v>3035.37</v>
      </c>
      <c r="I24" s="3"/>
      <c r="J24" s="3"/>
      <c r="K24" s="3"/>
    </row>
    <row r="25" spans="1:11" ht="21.75" customHeight="1" x14ac:dyDescent="0.25">
      <c r="A25" s="61"/>
      <c r="B25" s="61"/>
      <c r="C25" s="61"/>
      <c r="D25" s="23" t="s">
        <v>61</v>
      </c>
      <c r="E25" s="20">
        <v>691</v>
      </c>
      <c r="F25" s="21">
        <v>0</v>
      </c>
      <c r="G25" s="21">
        <v>0</v>
      </c>
      <c r="H25" s="20">
        <f t="shared" si="1"/>
        <v>691</v>
      </c>
      <c r="I25" s="3"/>
      <c r="J25" s="3"/>
      <c r="K25" s="3"/>
    </row>
    <row r="26" spans="1:11" ht="24.75" customHeight="1" x14ac:dyDescent="0.25">
      <c r="A26" s="61"/>
      <c r="B26" s="61"/>
      <c r="C26" s="62"/>
      <c r="D26" s="23" t="s">
        <v>53</v>
      </c>
      <c r="E26" s="20">
        <v>5100</v>
      </c>
      <c r="F26" s="21">
        <v>0</v>
      </c>
      <c r="G26" s="20">
        <v>2000</v>
      </c>
      <c r="H26" s="20">
        <f>E26-F26+G26</f>
        <v>7100</v>
      </c>
      <c r="I26" s="3"/>
      <c r="J26" s="3"/>
      <c r="K26" s="3"/>
    </row>
    <row r="27" spans="1:11" x14ac:dyDescent="0.25">
      <c r="A27" s="61"/>
      <c r="B27" s="61"/>
      <c r="C27" s="54" t="s">
        <v>27</v>
      </c>
      <c r="D27" s="64"/>
      <c r="E27" s="46">
        <f>SUM(E23:E26)</f>
        <v>50884</v>
      </c>
      <c r="F27" s="45">
        <f>SUM(F23:F26)</f>
        <v>0</v>
      </c>
      <c r="G27" s="46">
        <f>SUM(G23:G26)</f>
        <v>2000</v>
      </c>
      <c r="H27" s="46">
        <f>E27-F27+G27</f>
        <v>52884</v>
      </c>
      <c r="I27" s="3"/>
      <c r="J27" s="3"/>
      <c r="K27" s="3"/>
    </row>
    <row r="28" spans="1:11" ht="20.25" customHeight="1" x14ac:dyDescent="0.25">
      <c r="A28" s="61"/>
      <c r="B28" s="61"/>
      <c r="C28" s="49">
        <v>4170</v>
      </c>
      <c r="D28" s="23" t="s">
        <v>64</v>
      </c>
      <c r="E28" s="20">
        <v>60990</v>
      </c>
      <c r="F28" s="21">
        <v>0</v>
      </c>
      <c r="G28" s="20">
        <v>11760</v>
      </c>
      <c r="H28" s="20">
        <f t="shared" ref="H28" si="2">E28-F28+G28</f>
        <v>72750</v>
      </c>
      <c r="I28" s="3"/>
      <c r="J28" s="3"/>
      <c r="K28" s="3"/>
    </row>
    <row r="29" spans="1:11" x14ac:dyDescent="0.25">
      <c r="A29" s="61"/>
      <c r="B29" s="61"/>
      <c r="C29" s="72" t="s">
        <v>28</v>
      </c>
      <c r="D29" s="64"/>
      <c r="E29" s="46">
        <f>E28</f>
        <v>60990</v>
      </c>
      <c r="F29" s="45">
        <f>F28</f>
        <v>0</v>
      </c>
      <c r="G29" s="46">
        <f>G28</f>
        <v>11760</v>
      </c>
      <c r="H29" s="46">
        <f>H28</f>
        <v>72750</v>
      </c>
      <c r="I29" s="3"/>
      <c r="J29" s="3"/>
      <c r="K29" s="3"/>
    </row>
    <row r="30" spans="1:11" ht="13.5" customHeight="1" x14ac:dyDescent="0.25">
      <c r="A30" s="61"/>
      <c r="B30" s="61"/>
      <c r="C30" s="65">
        <v>4210</v>
      </c>
      <c r="D30" s="16" t="s">
        <v>30</v>
      </c>
      <c r="E30" s="20">
        <v>22000</v>
      </c>
      <c r="F30" s="21">
        <v>0</v>
      </c>
      <c r="G30" s="20">
        <v>54500</v>
      </c>
      <c r="H30" s="20">
        <f t="shared" ref="H30" si="3">E30-F30+G30</f>
        <v>76500</v>
      </c>
      <c r="I30" s="3"/>
      <c r="J30" s="3"/>
      <c r="K30" s="3"/>
    </row>
    <row r="31" spans="1:11" ht="15" customHeight="1" x14ac:dyDescent="0.25">
      <c r="A31" s="61"/>
      <c r="B31" s="61"/>
      <c r="C31" s="66"/>
      <c r="D31" s="23" t="s">
        <v>31</v>
      </c>
      <c r="E31" s="20">
        <v>22900</v>
      </c>
      <c r="F31" s="21">
        <v>0</v>
      </c>
      <c r="G31" s="21">
        <v>0</v>
      </c>
      <c r="H31" s="20">
        <f>E31-F31+G31</f>
        <v>22900</v>
      </c>
      <c r="I31" s="3"/>
      <c r="J31" s="3"/>
      <c r="K31" s="3"/>
    </row>
    <row r="32" spans="1:11" x14ac:dyDescent="0.25">
      <c r="A32" s="61"/>
      <c r="B32" s="61"/>
      <c r="C32" s="54" t="s">
        <v>26</v>
      </c>
      <c r="D32" s="64"/>
      <c r="E32" s="46">
        <f>SUM(E30:E31)</f>
        <v>44900</v>
      </c>
      <c r="F32" s="45">
        <f>SUM(F30:F31)</f>
        <v>0</v>
      </c>
      <c r="G32" s="46">
        <f>SUM(G30:G31)</f>
        <v>54500</v>
      </c>
      <c r="H32" s="46">
        <f>E32-F32+G32</f>
        <v>99400</v>
      </c>
      <c r="I32" s="3"/>
      <c r="J32" s="3"/>
      <c r="K32" s="3"/>
    </row>
    <row r="33" spans="1:11" x14ac:dyDescent="0.25">
      <c r="A33" s="61"/>
      <c r="B33" s="61"/>
      <c r="C33" s="27">
        <v>4230</v>
      </c>
      <c r="D33" s="16" t="s">
        <v>65</v>
      </c>
      <c r="E33" s="20">
        <v>6000</v>
      </c>
      <c r="F33" s="21">
        <v>0</v>
      </c>
      <c r="G33" s="20">
        <v>10000</v>
      </c>
      <c r="H33" s="20">
        <f t="shared" ref="H33" si="4">E33-F33+G33</f>
        <v>16000</v>
      </c>
      <c r="I33" s="3"/>
      <c r="J33" s="3"/>
      <c r="K33" s="3"/>
    </row>
    <row r="34" spans="1:11" x14ac:dyDescent="0.25">
      <c r="A34" s="61"/>
      <c r="B34" s="61"/>
      <c r="C34" s="72" t="s">
        <v>50</v>
      </c>
      <c r="D34" s="64"/>
      <c r="E34" s="46">
        <f>E33</f>
        <v>6000</v>
      </c>
      <c r="F34" s="45">
        <f>F33</f>
        <v>0</v>
      </c>
      <c r="G34" s="46">
        <f>G33</f>
        <v>10000</v>
      </c>
      <c r="H34" s="46">
        <f>H33</f>
        <v>16000</v>
      </c>
      <c r="I34" s="3"/>
      <c r="J34" s="3"/>
      <c r="K34" s="3"/>
    </row>
    <row r="35" spans="1:11" x14ac:dyDescent="0.25">
      <c r="A35" s="61"/>
      <c r="B35" s="61"/>
      <c r="C35" s="15">
        <v>4260</v>
      </c>
      <c r="D35" s="16" t="s">
        <v>66</v>
      </c>
      <c r="E35" s="20">
        <v>127000</v>
      </c>
      <c r="F35" s="21">
        <v>0</v>
      </c>
      <c r="G35" s="21">
        <v>0</v>
      </c>
      <c r="H35" s="20">
        <f t="shared" ref="H35" si="5">E35-F35+G35</f>
        <v>127000</v>
      </c>
      <c r="I35" s="3"/>
      <c r="J35" s="3"/>
      <c r="K35" s="3"/>
    </row>
    <row r="36" spans="1:11" ht="13.5" customHeight="1" x14ac:dyDescent="0.25">
      <c r="A36" s="61"/>
      <c r="B36" s="61"/>
      <c r="C36" s="17"/>
      <c r="D36" s="23" t="s">
        <v>54</v>
      </c>
      <c r="E36" s="20">
        <v>19800</v>
      </c>
      <c r="F36" s="21">
        <v>0</v>
      </c>
      <c r="G36" s="20">
        <v>5000</v>
      </c>
      <c r="H36" s="20">
        <f>E36-F36+G36</f>
        <v>24800</v>
      </c>
      <c r="I36" s="3"/>
      <c r="J36" s="3"/>
      <c r="K36" s="3"/>
    </row>
    <row r="37" spans="1:11" x14ac:dyDescent="0.25">
      <c r="A37" s="61"/>
      <c r="B37" s="61"/>
      <c r="C37" s="54" t="s">
        <v>49</v>
      </c>
      <c r="D37" s="64"/>
      <c r="E37" s="46">
        <f>SUM(E35:E36)</f>
        <v>146800</v>
      </c>
      <c r="F37" s="45">
        <f>SUM(F35:F36)</f>
        <v>0</v>
      </c>
      <c r="G37" s="46">
        <f>SUM(G35:G36)</f>
        <v>5000</v>
      </c>
      <c r="H37" s="46">
        <f>E37-F37+G37</f>
        <v>151800</v>
      </c>
      <c r="I37" s="3"/>
      <c r="J37" s="3"/>
      <c r="K37" s="3"/>
    </row>
    <row r="38" spans="1:11" x14ac:dyDescent="0.25">
      <c r="A38" s="61"/>
      <c r="B38" s="61"/>
      <c r="C38" s="15">
        <v>4300</v>
      </c>
      <c r="D38" s="16" t="s">
        <v>17</v>
      </c>
      <c r="E38" s="20">
        <v>313656</v>
      </c>
      <c r="F38" s="21">
        <v>0</v>
      </c>
      <c r="G38" s="20">
        <v>45000</v>
      </c>
      <c r="H38" s="20">
        <f t="shared" si="0"/>
        <v>358656</v>
      </c>
      <c r="I38" s="3"/>
      <c r="J38" s="3"/>
      <c r="K38" s="3"/>
    </row>
    <row r="39" spans="1:11" ht="12.75" customHeight="1" x14ac:dyDescent="0.25">
      <c r="A39" s="61"/>
      <c r="B39" s="61"/>
      <c r="C39" s="22"/>
      <c r="D39" s="23" t="s">
        <v>18</v>
      </c>
      <c r="E39" s="20">
        <v>150</v>
      </c>
      <c r="F39" s="21">
        <v>0</v>
      </c>
      <c r="G39" s="21">
        <v>0</v>
      </c>
      <c r="H39" s="20">
        <f>E39-F39+G39</f>
        <v>150</v>
      </c>
      <c r="I39" s="3"/>
      <c r="J39" s="3"/>
      <c r="K39" s="3"/>
    </row>
    <row r="40" spans="1:11" ht="15.75" customHeight="1" x14ac:dyDescent="0.25">
      <c r="A40" s="61"/>
      <c r="B40" s="61"/>
      <c r="C40" s="17"/>
      <c r="D40" s="23" t="s">
        <v>19</v>
      </c>
      <c r="E40" s="20">
        <v>12600</v>
      </c>
      <c r="F40" s="21">
        <v>0</v>
      </c>
      <c r="G40" s="20">
        <v>13760</v>
      </c>
      <c r="H40" s="20">
        <f>E40-F40+G40</f>
        <v>26360</v>
      </c>
      <c r="I40" s="3"/>
      <c r="J40" s="3"/>
      <c r="K40" s="3"/>
    </row>
    <row r="41" spans="1:11" x14ac:dyDescent="0.25">
      <c r="A41" s="61"/>
      <c r="B41" s="61"/>
      <c r="C41" s="75" t="s">
        <v>16</v>
      </c>
      <c r="D41" s="64"/>
      <c r="E41" s="46">
        <f>SUM(E38:E40)</f>
        <v>326406</v>
      </c>
      <c r="F41" s="45">
        <f>SUM(F38:F40)</f>
        <v>0</v>
      </c>
      <c r="G41" s="46">
        <f>SUM(G38:G40)</f>
        <v>58760</v>
      </c>
      <c r="H41" s="46">
        <f>E41-F41+G41</f>
        <v>385166</v>
      </c>
      <c r="I41" s="3"/>
      <c r="J41" s="3"/>
      <c r="K41" s="3"/>
    </row>
    <row r="42" spans="1:11" x14ac:dyDescent="0.25">
      <c r="A42" s="54" t="s">
        <v>9</v>
      </c>
      <c r="B42" s="55"/>
      <c r="C42" s="55"/>
      <c r="D42" s="56"/>
      <c r="E42" s="46">
        <v>3954248</v>
      </c>
      <c r="F42" s="47">
        <f>F17+F41+F22+F27+F29+F32+F34+F37</f>
        <v>0</v>
      </c>
      <c r="G42" s="46">
        <f>G17+G41+G22+G27+G29+G32+G34+G37</f>
        <v>336020</v>
      </c>
      <c r="H42" s="46">
        <f>E42-F42+G42</f>
        <v>4290268</v>
      </c>
      <c r="I42" s="3"/>
      <c r="J42" s="3"/>
      <c r="K42" s="3"/>
    </row>
    <row r="43" spans="1:11" ht="6.75" customHeight="1" x14ac:dyDescent="0.25">
      <c r="A43" s="7"/>
      <c r="B43" s="7"/>
      <c r="C43" s="7"/>
      <c r="D43" s="8"/>
      <c r="E43" s="7"/>
      <c r="F43" s="7"/>
      <c r="G43" s="7"/>
      <c r="H43" s="7"/>
      <c r="I43" s="3"/>
      <c r="J43" s="3"/>
      <c r="K43" s="3"/>
    </row>
    <row r="44" spans="1:11" x14ac:dyDescent="0.25">
      <c r="A44" s="19" t="s">
        <v>10</v>
      </c>
      <c r="B44" s="7"/>
      <c r="C44" s="7"/>
      <c r="D44" s="8"/>
      <c r="E44" s="7"/>
      <c r="F44" s="7"/>
      <c r="G44" s="7"/>
      <c r="H44" s="7"/>
      <c r="I44" s="3"/>
      <c r="J44" s="3"/>
      <c r="K44" s="3"/>
    </row>
    <row r="45" spans="1:11" ht="8.25" customHeight="1" x14ac:dyDescent="0.25">
      <c r="A45" s="3"/>
      <c r="B45" s="3"/>
      <c r="C45" s="3"/>
      <c r="D45" s="5"/>
      <c r="E45" s="3"/>
      <c r="F45" s="3"/>
      <c r="G45" s="3"/>
      <c r="H45" s="3"/>
      <c r="I45" s="3"/>
      <c r="J45" s="3"/>
      <c r="K45" s="3"/>
    </row>
    <row r="46" spans="1:11" ht="15" customHeight="1" x14ac:dyDescent="0.25">
      <c r="A46" s="59" t="s">
        <v>29</v>
      </c>
      <c r="B46" s="59"/>
      <c r="C46" s="59"/>
      <c r="D46" s="59"/>
      <c r="E46" s="59"/>
      <c r="F46" s="59"/>
      <c r="G46" s="59"/>
      <c r="H46" s="59"/>
      <c r="I46" s="3"/>
      <c r="J46" s="3"/>
      <c r="K46" s="3"/>
    </row>
    <row r="47" spans="1:11" x14ac:dyDescent="0.25">
      <c r="A47" s="3"/>
      <c r="B47" s="3"/>
      <c r="C47" s="3"/>
      <c r="D47" s="5"/>
      <c r="E47" s="3"/>
      <c r="F47" s="3"/>
      <c r="G47" s="3"/>
      <c r="H47" s="3"/>
      <c r="I47" s="3"/>
      <c r="J47" s="3"/>
      <c r="K47" s="3"/>
    </row>
    <row r="48" spans="1:11" x14ac:dyDescent="0.25">
      <c r="A48" s="3"/>
      <c r="B48" s="3"/>
      <c r="C48" s="3"/>
      <c r="D48" s="5"/>
      <c r="E48" s="3"/>
      <c r="F48" s="3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5"/>
      <c r="E49" s="3"/>
      <c r="F49" s="3"/>
      <c r="G49" s="3"/>
      <c r="H49" s="3"/>
      <c r="I49" s="3"/>
      <c r="J49" s="3"/>
      <c r="K49" s="3"/>
    </row>
    <row r="50" spans="1:11" x14ac:dyDescent="0.25">
      <c r="A50" s="3"/>
      <c r="B50" s="3"/>
      <c r="C50" s="3"/>
      <c r="D50" s="5"/>
      <c r="E50" s="3"/>
      <c r="F50" s="3"/>
      <c r="G50" s="3"/>
      <c r="H50" s="3"/>
      <c r="I50" s="3"/>
      <c r="J50" s="3"/>
      <c r="K50" s="3"/>
    </row>
    <row r="51" spans="1:11" x14ac:dyDescent="0.25">
      <c r="A51" s="3"/>
      <c r="B51" s="3"/>
      <c r="C51" s="3"/>
      <c r="D51" s="5"/>
      <c r="E51" s="3"/>
      <c r="F51" s="3"/>
      <c r="G51" s="3"/>
      <c r="H51" s="3"/>
      <c r="I51" s="3"/>
      <c r="J51" s="3"/>
      <c r="K51" s="3"/>
    </row>
    <row r="52" spans="1:11" x14ac:dyDescent="0.25">
      <c r="A52" s="3"/>
      <c r="B52" s="3"/>
      <c r="C52" s="3"/>
      <c r="D52" s="5"/>
      <c r="E52" s="3"/>
      <c r="F52" s="3"/>
      <c r="G52" s="3"/>
      <c r="H52" s="3"/>
      <c r="I52" s="3"/>
      <c r="J52" s="3"/>
      <c r="K52" s="3"/>
    </row>
    <row r="53" spans="1:11" x14ac:dyDescent="0.25">
      <c r="A53" s="3"/>
      <c r="B53" s="3"/>
      <c r="C53" s="3"/>
      <c r="D53" s="5"/>
      <c r="E53" s="3"/>
      <c r="F53" s="3"/>
      <c r="G53" s="3"/>
      <c r="H53" s="3"/>
      <c r="I53" s="3"/>
      <c r="J53" s="3"/>
      <c r="K53" s="3"/>
    </row>
    <row r="54" spans="1:11" x14ac:dyDescent="0.25">
      <c r="A54" s="3"/>
      <c r="B54" s="3"/>
      <c r="C54" s="3"/>
      <c r="D54" s="5"/>
      <c r="E54" s="3"/>
      <c r="F54" s="3"/>
      <c r="G54" s="3"/>
      <c r="H54" s="3"/>
      <c r="I54" s="3"/>
      <c r="J54" s="3"/>
      <c r="K54" s="3"/>
    </row>
    <row r="55" spans="1:11" x14ac:dyDescent="0.25">
      <c r="A55" s="3"/>
      <c r="B55" s="3"/>
      <c r="C55" s="3"/>
      <c r="D55" s="5"/>
      <c r="E55" s="3"/>
      <c r="F55" s="3"/>
      <c r="G55" s="3"/>
      <c r="H55" s="3"/>
      <c r="I55" s="3"/>
      <c r="J55" s="3"/>
      <c r="K55" s="3"/>
    </row>
    <row r="56" spans="1:11" x14ac:dyDescent="0.25">
      <c r="A56" s="3"/>
      <c r="B56" s="3"/>
      <c r="C56" s="3"/>
      <c r="D56" s="5"/>
      <c r="E56" s="3"/>
      <c r="F56" s="3"/>
      <c r="G56" s="3"/>
      <c r="H56" s="3"/>
      <c r="I56" s="3"/>
      <c r="J56" s="3"/>
      <c r="K56" s="3"/>
    </row>
    <row r="57" spans="1:11" x14ac:dyDescent="0.25">
      <c r="A57" s="3"/>
      <c r="B57" s="3"/>
      <c r="C57" s="3"/>
      <c r="D57" s="5"/>
      <c r="E57" s="3"/>
      <c r="F57" s="3"/>
      <c r="G57" s="3"/>
      <c r="H57" s="3"/>
      <c r="I57" s="3"/>
      <c r="J57" s="3"/>
      <c r="K57" s="3"/>
    </row>
    <row r="58" spans="1:11" x14ac:dyDescent="0.25">
      <c r="A58" s="3"/>
      <c r="B58" s="3"/>
      <c r="C58" s="3"/>
      <c r="D58" s="5"/>
      <c r="E58" s="3"/>
      <c r="F58" s="3"/>
      <c r="G58" s="3"/>
      <c r="H58" s="3"/>
      <c r="I58" s="3"/>
      <c r="J58" s="3"/>
      <c r="K58" s="3"/>
    </row>
    <row r="59" spans="1:11" x14ac:dyDescent="0.25">
      <c r="A59" s="3"/>
      <c r="B59" s="3"/>
      <c r="C59" s="3"/>
      <c r="D59" s="5"/>
      <c r="E59" s="3"/>
      <c r="F59" s="3"/>
      <c r="G59" s="3"/>
      <c r="H59" s="3"/>
      <c r="I59" s="3"/>
      <c r="J59" s="3"/>
      <c r="K59" s="3"/>
    </row>
    <row r="60" spans="1:11" x14ac:dyDescent="0.25">
      <c r="A60" s="3"/>
      <c r="B60" s="3"/>
      <c r="C60" s="3"/>
      <c r="D60" s="5"/>
      <c r="E60" s="3"/>
      <c r="F60" s="3"/>
      <c r="G60" s="3"/>
      <c r="H60" s="3"/>
      <c r="I60" s="3"/>
      <c r="J60" s="3"/>
      <c r="K60" s="3"/>
    </row>
    <row r="61" spans="1:11" x14ac:dyDescent="0.25">
      <c r="A61" s="3"/>
      <c r="B61" s="3"/>
      <c r="C61" s="3"/>
      <c r="D61" s="5"/>
      <c r="E61" s="3"/>
      <c r="F61" s="3"/>
      <c r="G61" s="3"/>
      <c r="H61" s="3"/>
      <c r="I61" s="3"/>
      <c r="J61" s="3"/>
      <c r="K61" s="3"/>
    </row>
    <row r="62" spans="1:11" x14ac:dyDescent="0.25">
      <c r="A62" s="3"/>
      <c r="B62" s="3"/>
      <c r="C62" s="3"/>
      <c r="D62" s="5"/>
      <c r="E62" s="3"/>
      <c r="F62" s="3"/>
      <c r="G62" s="3"/>
      <c r="H62" s="3"/>
      <c r="I62" s="3"/>
      <c r="J62" s="3"/>
      <c r="K62" s="3"/>
    </row>
    <row r="63" spans="1:11" x14ac:dyDescent="0.25">
      <c r="A63" s="3"/>
      <c r="B63" s="3"/>
      <c r="C63" s="3"/>
      <c r="D63" s="5"/>
      <c r="E63" s="3"/>
      <c r="F63" s="3"/>
      <c r="G63" s="3"/>
      <c r="H63" s="3"/>
      <c r="I63" s="3"/>
      <c r="J63" s="3"/>
      <c r="K63" s="3"/>
    </row>
  </sheetData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9"/>
  <sheetViews>
    <sheetView workbookViewId="0">
      <selection activeCell="H15" sqref="H15"/>
    </sheetView>
  </sheetViews>
  <sheetFormatPr defaultRowHeight="15" x14ac:dyDescent="0.25"/>
  <cols>
    <col min="1" max="1" width="43.85546875" customWidth="1"/>
    <col min="2" max="2" width="8.42578125" customWidth="1"/>
    <col min="4" max="4" width="10.42578125" style="6" customWidth="1"/>
    <col min="5" max="5" width="19.28515625" customWidth="1"/>
    <col min="6" max="6" width="14.28515625" customWidth="1"/>
    <col min="7" max="7" width="13.7109375" customWidth="1"/>
    <col min="8" max="8" width="16.7109375" customWidth="1"/>
  </cols>
  <sheetData>
    <row r="2" spans="1:11" x14ac:dyDescent="0.25">
      <c r="A2" s="3"/>
      <c r="B2" s="3"/>
      <c r="C2" s="3"/>
      <c r="D2" s="5"/>
      <c r="E2" s="3"/>
      <c r="F2" s="3"/>
      <c r="G2" s="25" t="s">
        <v>46</v>
      </c>
      <c r="I2" s="26"/>
      <c r="J2" s="3"/>
      <c r="K2" s="3"/>
    </row>
    <row r="3" spans="1:11" x14ac:dyDescent="0.25">
      <c r="A3" s="3"/>
      <c r="B3" s="3"/>
      <c r="C3" s="3"/>
      <c r="D3" s="5"/>
      <c r="E3" s="3"/>
      <c r="F3" s="3"/>
      <c r="G3" s="25" t="s">
        <v>32</v>
      </c>
      <c r="I3" s="26"/>
      <c r="J3" s="3"/>
      <c r="K3" s="3"/>
    </row>
    <row r="4" spans="1:11" x14ac:dyDescent="0.25">
      <c r="A4" s="7"/>
      <c r="B4" s="7"/>
      <c r="C4" s="7"/>
      <c r="D4" s="8"/>
      <c r="E4" s="7"/>
      <c r="F4" s="7"/>
      <c r="G4" s="7" t="s">
        <v>11</v>
      </c>
      <c r="H4" s="7"/>
      <c r="I4" s="57"/>
      <c r="J4" s="57"/>
      <c r="K4" s="57"/>
    </row>
    <row r="5" spans="1:11" x14ac:dyDescent="0.25">
      <c r="A5" s="7"/>
      <c r="B5" s="7"/>
      <c r="C5" s="7"/>
      <c r="D5" s="8"/>
      <c r="E5" s="7"/>
      <c r="F5" s="7"/>
      <c r="G5" s="7" t="s">
        <v>12</v>
      </c>
      <c r="H5" s="7"/>
      <c r="I5" s="26"/>
      <c r="J5" s="26"/>
      <c r="K5" s="26"/>
    </row>
    <row r="6" spans="1:11" x14ac:dyDescent="0.25">
      <c r="A6" s="7"/>
      <c r="B6" s="7"/>
      <c r="C6" s="7"/>
      <c r="D6" s="8"/>
      <c r="E6" s="7"/>
      <c r="F6" s="7"/>
      <c r="G6" s="7" t="s">
        <v>13</v>
      </c>
      <c r="H6" s="7"/>
      <c r="I6" s="26"/>
      <c r="J6" s="26"/>
      <c r="K6" s="26"/>
    </row>
    <row r="7" spans="1:11" x14ac:dyDescent="0.25">
      <c r="A7" s="7"/>
      <c r="B7" s="7"/>
      <c r="C7" s="7"/>
      <c r="D7" s="8"/>
      <c r="E7" s="7"/>
      <c r="F7" s="7"/>
      <c r="G7" s="7" t="s">
        <v>0</v>
      </c>
      <c r="H7" s="7"/>
      <c r="I7" s="2"/>
      <c r="J7" s="3"/>
      <c r="K7" s="3"/>
    </row>
    <row r="8" spans="1:11" x14ac:dyDescent="0.25">
      <c r="A8" s="7"/>
      <c r="B8" s="7"/>
      <c r="C8" s="7"/>
      <c r="D8" s="8"/>
      <c r="E8" s="7"/>
      <c r="F8" s="7"/>
      <c r="G8" s="50" t="s">
        <v>69</v>
      </c>
      <c r="H8" s="7"/>
      <c r="I8" s="2"/>
      <c r="J8" s="3"/>
      <c r="K8" s="3"/>
    </row>
    <row r="9" spans="1:11" x14ac:dyDescent="0.25">
      <c r="A9" s="7"/>
      <c r="B9" s="7"/>
      <c r="C9" s="7"/>
      <c r="D9" s="8"/>
      <c r="E9" s="7"/>
      <c r="F9" s="7"/>
      <c r="G9" s="7"/>
      <c r="H9" s="7"/>
      <c r="I9" s="3"/>
      <c r="J9" s="3"/>
      <c r="K9" s="3"/>
    </row>
    <row r="10" spans="1:11" x14ac:dyDescent="0.25">
      <c r="A10" s="7"/>
      <c r="B10" s="9" t="s">
        <v>2</v>
      </c>
      <c r="C10" s="7"/>
      <c r="D10" s="8"/>
      <c r="E10" s="7"/>
      <c r="F10" s="7"/>
      <c r="G10" s="7"/>
      <c r="H10" s="7"/>
      <c r="I10" s="3"/>
      <c r="J10" s="3"/>
      <c r="K10" s="3"/>
    </row>
    <row r="11" spans="1:11" x14ac:dyDescent="0.25">
      <c r="A11" s="7"/>
      <c r="B11" s="7"/>
      <c r="C11" s="7"/>
      <c r="D11" s="8"/>
      <c r="E11" s="7"/>
      <c r="F11" s="7"/>
      <c r="G11" s="7"/>
      <c r="H11" s="7"/>
      <c r="I11" s="3"/>
      <c r="J11" s="3"/>
      <c r="K11" s="3"/>
    </row>
    <row r="12" spans="1:11" x14ac:dyDescent="0.25">
      <c r="A12" s="10" t="s">
        <v>3</v>
      </c>
      <c r="B12" s="10" t="s">
        <v>4</v>
      </c>
      <c r="C12" s="10" t="s">
        <v>5</v>
      </c>
      <c r="D12" s="10"/>
      <c r="E12" s="11" t="s">
        <v>8</v>
      </c>
      <c r="F12" s="10" t="s">
        <v>6</v>
      </c>
      <c r="G12" s="10" t="s">
        <v>24</v>
      </c>
      <c r="H12" s="11" t="s">
        <v>7</v>
      </c>
      <c r="I12" s="3"/>
      <c r="J12" s="3"/>
      <c r="K12" s="3"/>
    </row>
    <row r="13" spans="1:11" x14ac:dyDescent="0.25">
      <c r="A13" s="60">
        <v>851</v>
      </c>
      <c r="B13" s="60">
        <v>85195</v>
      </c>
      <c r="C13" s="60">
        <v>4210</v>
      </c>
      <c r="D13" s="16" t="s">
        <v>14</v>
      </c>
      <c r="E13" s="28">
        <v>76500</v>
      </c>
      <c r="F13" s="28">
        <v>1000</v>
      </c>
      <c r="G13" s="28"/>
      <c r="H13" s="12">
        <f t="shared" ref="H13:H14" si="0">E13-F13+G13</f>
        <v>75500</v>
      </c>
      <c r="I13" s="3"/>
      <c r="J13" s="3"/>
      <c r="K13" s="3"/>
    </row>
    <row r="14" spans="1:11" x14ac:dyDescent="0.25">
      <c r="A14" s="61"/>
      <c r="B14" s="61"/>
      <c r="C14" s="62"/>
      <c r="D14" s="16" t="s">
        <v>15</v>
      </c>
      <c r="E14" s="12">
        <v>22900</v>
      </c>
      <c r="F14" s="12"/>
      <c r="G14" s="13"/>
      <c r="H14" s="12">
        <f t="shared" si="0"/>
        <v>22900</v>
      </c>
      <c r="I14" s="3"/>
      <c r="J14" s="3"/>
      <c r="K14" s="3"/>
    </row>
    <row r="15" spans="1:11" x14ac:dyDescent="0.25">
      <c r="A15" s="61"/>
      <c r="B15" s="61"/>
      <c r="C15" s="72" t="s">
        <v>26</v>
      </c>
      <c r="D15" s="64"/>
      <c r="E15" s="18">
        <f>SUM(E13:E14)</f>
        <v>99400</v>
      </c>
      <c r="F15" s="18">
        <f>SUM(F13:F14)</f>
        <v>1000</v>
      </c>
      <c r="G15" s="42">
        <f>SUM(G13:G14)</f>
        <v>0</v>
      </c>
      <c r="H15" s="18">
        <f>E15-F15+G15</f>
        <v>98400</v>
      </c>
      <c r="I15" s="3"/>
      <c r="J15" s="3"/>
      <c r="K15" s="3"/>
    </row>
    <row r="16" spans="1:11" x14ac:dyDescent="0.25">
      <c r="A16" s="61"/>
      <c r="B16" s="61"/>
      <c r="C16" s="27">
        <v>4270</v>
      </c>
      <c r="D16" s="16" t="s">
        <v>14</v>
      </c>
      <c r="E16" s="12">
        <v>7993</v>
      </c>
      <c r="F16" s="12"/>
      <c r="G16" s="12">
        <v>1000</v>
      </c>
      <c r="H16" s="12">
        <f t="shared" ref="H16:H17" si="1">E16-F16+G16</f>
        <v>8993</v>
      </c>
      <c r="I16" s="3"/>
      <c r="J16" s="3"/>
      <c r="K16" s="3"/>
    </row>
    <row r="17" spans="1:11" x14ac:dyDescent="0.25">
      <c r="A17" s="61"/>
      <c r="B17" s="61"/>
      <c r="C17" s="54" t="s">
        <v>73</v>
      </c>
      <c r="D17" s="64"/>
      <c r="E17" s="18">
        <f>SUM(E16:E16)</f>
        <v>7993</v>
      </c>
      <c r="F17" s="42">
        <f>SUM(F16:F16)</f>
        <v>0</v>
      </c>
      <c r="G17" s="18">
        <f>SUM(G16)</f>
        <v>1000</v>
      </c>
      <c r="H17" s="18">
        <f t="shared" si="1"/>
        <v>8993</v>
      </c>
      <c r="I17" s="3"/>
      <c r="J17" s="3"/>
      <c r="K17" s="3"/>
    </row>
    <row r="18" spans="1:11" x14ac:dyDescent="0.25">
      <c r="A18" s="61"/>
      <c r="B18" s="61"/>
      <c r="C18" s="60">
        <v>4300</v>
      </c>
      <c r="D18" s="16" t="s">
        <v>14</v>
      </c>
      <c r="E18" s="28">
        <v>358806</v>
      </c>
      <c r="F18" s="28">
        <v>2000</v>
      </c>
      <c r="G18" s="28"/>
      <c r="H18" s="12">
        <f t="shared" ref="H18:H19" si="2">E18-F18+G18</f>
        <v>356806</v>
      </c>
      <c r="I18" s="3"/>
      <c r="J18" s="3"/>
      <c r="K18" s="3"/>
    </row>
    <row r="19" spans="1:11" x14ac:dyDescent="0.25">
      <c r="A19" s="61"/>
      <c r="B19" s="61"/>
      <c r="C19" s="62"/>
      <c r="D19" s="16" t="s">
        <v>15</v>
      </c>
      <c r="E19" s="12">
        <v>26360</v>
      </c>
      <c r="F19" s="12"/>
      <c r="G19" s="13"/>
      <c r="H19" s="12">
        <f t="shared" si="2"/>
        <v>26360</v>
      </c>
      <c r="I19" s="3"/>
      <c r="J19" s="3"/>
      <c r="K19" s="3"/>
    </row>
    <row r="20" spans="1:11" x14ac:dyDescent="0.25">
      <c r="A20" s="61"/>
      <c r="B20" s="61"/>
      <c r="C20" s="72" t="s">
        <v>16</v>
      </c>
      <c r="D20" s="64"/>
      <c r="E20" s="18">
        <f>SUM(E18:E19)</f>
        <v>385166</v>
      </c>
      <c r="F20" s="18">
        <f>SUM(F18:F19)</f>
        <v>2000</v>
      </c>
      <c r="G20" s="42">
        <f>SUM(G18:G19)</f>
        <v>0</v>
      </c>
      <c r="H20" s="18">
        <f>E20-F20+G20</f>
        <v>383166</v>
      </c>
      <c r="I20" s="3"/>
      <c r="J20" s="3"/>
      <c r="K20" s="3"/>
    </row>
    <row r="21" spans="1:11" x14ac:dyDescent="0.25">
      <c r="A21" s="61"/>
      <c r="B21" s="61"/>
      <c r="C21" s="27">
        <v>4390</v>
      </c>
      <c r="D21" s="16" t="s">
        <v>14</v>
      </c>
      <c r="E21" s="12">
        <v>3000</v>
      </c>
      <c r="F21" s="12"/>
      <c r="G21" s="12">
        <v>2000</v>
      </c>
      <c r="H21" s="12">
        <f t="shared" ref="H21:H22" si="3">E21-F21+G21</f>
        <v>5000</v>
      </c>
      <c r="I21" s="3"/>
      <c r="J21" s="3"/>
      <c r="K21" s="3"/>
    </row>
    <row r="22" spans="1:11" x14ac:dyDescent="0.25">
      <c r="A22" s="62"/>
      <c r="B22" s="62"/>
      <c r="C22" s="54" t="s">
        <v>67</v>
      </c>
      <c r="D22" s="64"/>
      <c r="E22" s="14">
        <f>SUM(E21:E21)</f>
        <v>3000</v>
      </c>
      <c r="F22" s="42">
        <f>SUM(F21:F21)</f>
        <v>0</v>
      </c>
      <c r="G22" s="18">
        <f>SUM(G21)</f>
        <v>2000</v>
      </c>
      <c r="H22" s="18">
        <f t="shared" si="3"/>
        <v>5000</v>
      </c>
      <c r="I22" s="3"/>
      <c r="J22" s="3"/>
      <c r="K22" s="3"/>
    </row>
    <row r="23" spans="1:11" x14ac:dyDescent="0.25">
      <c r="A23" s="54" t="s">
        <v>9</v>
      </c>
      <c r="B23" s="55"/>
      <c r="C23" s="55"/>
      <c r="D23" s="56"/>
      <c r="E23" s="14">
        <v>4290268</v>
      </c>
      <c r="F23" s="18">
        <f>F20+F22+F15+F17</f>
        <v>3000</v>
      </c>
      <c r="G23" s="18">
        <f>G20+G22+G15+G17</f>
        <v>3000</v>
      </c>
      <c r="H23" s="18">
        <f>E23-F23+G23</f>
        <v>4290268</v>
      </c>
      <c r="I23" s="3"/>
      <c r="J23" s="3"/>
      <c r="K23" s="3"/>
    </row>
    <row r="24" spans="1:11" x14ac:dyDescent="0.25">
      <c r="A24" s="7"/>
      <c r="B24" s="7"/>
      <c r="C24" s="7"/>
      <c r="D24" s="8"/>
      <c r="E24" s="7"/>
      <c r="F24" s="7"/>
      <c r="G24" s="7"/>
      <c r="H24" s="7"/>
      <c r="I24" s="3"/>
      <c r="J24" s="3"/>
      <c r="K24" s="3"/>
    </row>
    <row r="25" spans="1:11" x14ac:dyDescent="0.25">
      <c r="A25" s="19" t="s">
        <v>10</v>
      </c>
      <c r="B25" s="7"/>
      <c r="C25" s="7"/>
      <c r="D25" s="8"/>
      <c r="E25" s="7"/>
      <c r="F25" s="7"/>
      <c r="G25" s="7"/>
      <c r="H25" s="7"/>
      <c r="I25" s="3"/>
      <c r="J25" s="3"/>
      <c r="K25" s="3"/>
    </row>
    <row r="26" spans="1:11" x14ac:dyDescent="0.25">
      <c r="A26" s="19"/>
      <c r="B26" s="7"/>
      <c r="C26" s="7"/>
      <c r="D26" s="8"/>
      <c r="E26" s="7"/>
      <c r="F26" s="7"/>
      <c r="G26" s="7"/>
      <c r="H26" s="7"/>
      <c r="I26" s="3"/>
      <c r="J26" s="3"/>
      <c r="K26" s="3"/>
    </row>
    <row r="27" spans="1:11" ht="86.25" customHeight="1" x14ac:dyDescent="0.25">
      <c r="A27" s="58" t="s">
        <v>74</v>
      </c>
      <c r="B27" s="58"/>
      <c r="C27" s="58"/>
      <c r="D27" s="58"/>
      <c r="E27" s="58"/>
      <c r="F27" s="58"/>
      <c r="G27" s="58"/>
      <c r="H27" s="58"/>
      <c r="I27" s="3"/>
      <c r="J27" s="3"/>
      <c r="K27" s="3"/>
    </row>
    <row r="28" spans="1:11" x14ac:dyDescent="0.25">
      <c r="A28" s="3"/>
      <c r="B28" s="3"/>
      <c r="C28" s="3"/>
      <c r="D28" s="5"/>
      <c r="E28" s="3"/>
      <c r="F28" s="3"/>
      <c r="G28" s="3"/>
      <c r="H28" s="3"/>
      <c r="I28" s="3"/>
      <c r="J28" s="3"/>
      <c r="K28" s="3"/>
    </row>
    <row r="29" spans="1:11" ht="75.75" customHeight="1" x14ac:dyDescent="0.25">
      <c r="A29" s="58" t="s">
        <v>70</v>
      </c>
      <c r="B29" s="58"/>
      <c r="C29" s="58"/>
      <c r="D29" s="58"/>
      <c r="E29" s="58"/>
      <c r="F29" s="58"/>
      <c r="G29" s="58"/>
      <c r="H29" s="58"/>
      <c r="I29" s="3"/>
      <c r="J29" s="3"/>
      <c r="K29" s="3"/>
    </row>
    <row r="30" spans="1:11" x14ac:dyDescent="0.25">
      <c r="A30" s="3"/>
      <c r="B30" s="3"/>
      <c r="C30" s="3"/>
      <c r="D30" s="5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5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5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5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5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5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5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5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5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5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5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5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5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5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5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5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5"/>
      <c r="E46" s="3"/>
      <c r="F46" s="3"/>
      <c r="G46" s="3"/>
      <c r="H46" s="3"/>
      <c r="I46" s="3"/>
      <c r="J46" s="3"/>
      <c r="K46" s="3"/>
    </row>
    <row r="47" spans="1:11" x14ac:dyDescent="0.25">
      <c r="A47" s="3"/>
      <c r="B47" s="3"/>
      <c r="C47" s="3"/>
      <c r="D47" s="5"/>
      <c r="E47" s="3"/>
      <c r="F47" s="3"/>
      <c r="G47" s="3"/>
      <c r="H47" s="3"/>
      <c r="I47" s="3"/>
      <c r="J47" s="3"/>
      <c r="K47" s="3"/>
    </row>
    <row r="48" spans="1:11" x14ac:dyDescent="0.25">
      <c r="A48" s="3"/>
      <c r="B48" s="3"/>
      <c r="C48" s="3"/>
      <c r="D48" s="5"/>
      <c r="E48" s="3"/>
      <c r="F48" s="3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5"/>
      <c r="E49" s="3"/>
      <c r="F49" s="3"/>
      <c r="G49" s="3"/>
      <c r="H49" s="3"/>
      <c r="I49" s="3"/>
      <c r="J49" s="3"/>
      <c r="K49" s="3"/>
    </row>
  </sheetData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2"/>
  <sheetViews>
    <sheetView workbookViewId="0">
      <selection activeCell="G8" sqref="G8"/>
    </sheetView>
  </sheetViews>
  <sheetFormatPr defaultRowHeight="15" x14ac:dyDescent="0.25"/>
  <cols>
    <col min="1" max="1" width="22" customWidth="1"/>
    <col min="2" max="3" width="7.85546875" customWidth="1"/>
    <col min="4" max="4" width="13.5703125" style="6" customWidth="1"/>
    <col min="5" max="5" width="19.28515625" customWidth="1"/>
    <col min="6" max="6" width="14.28515625" customWidth="1"/>
    <col min="7" max="7" width="13.7109375" customWidth="1"/>
    <col min="8" max="8" width="15.7109375" customWidth="1"/>
  </cols>
  <sheetData>
    <row r="2" spans="1:11" x14ac:dyDescent="0.25">
      <c r="A2" s="7"/>
      <c r="B2" s="7"/>
      <c r="C2" s="7"/>
      <c r="D2" s="8"/>
      <c r="E2" s="7"/>
      <c r="F2" s="7"/>
      <c r="G2" s="74" t="s">
        <v>47</v>
      </c>
      <c r="H2" s="7"/>
      <c r="I2" s="29"/>
      <c r="J2" s="3"/>
      <c r="K2" s="3"/>
    </row>
    <row r="3" spans="1:11" x14ac:dyDescent="0.25">
      <c r="A3" s="7"/>
      <c r="B3" s="7"/>
      <c r="C3" s="7"/>
      <c r="D3" s="8"/>
      <c r="E3" s="7"/>
      <c r="F3" s="7"/>
      <c r="G3" s="74" t="s">
        <v>32</v>
      </c>
      <c r="H3" s="7"/>
      <c r="I3" s="29"/>
      <c r="J3" s="3"/>
      <c r="K3" s="3"/>
    </row>
    <row r="4" spans="1:11" x14ac:dyDescent="0.25">
      <c r="A4" s="7"/>
      <c r="B4" s="7"/>
      <c r="C4" s="7"/>
      <c r="D4" s="8"/>
      <c r="E4" s="7"/>
      <c r="F4" s="7"/>
      <c r="G4" s="74" t="s">
        <v>11</v>
      </c>
      <c r="H4" s="7"/>
      <c r="I4" s="57"/>
      <c r="J4" s="57"/>
      <c r="K4" s="57"/>
    </row>
    <row r="5" spans="1:11" x14ac:dyDescent="0.25">
      <c r="A5" s="7"/>
      <c r="B5" s="7"/>
      <c r="C5" s="7"/>
      <c r="D5" s="8"/>
      <c r="E5" s="7"/>
      <c r="F5" s="7"/>
      <c r="G5" s="74" t="s">
        <v>12</v>
      </c>
      <c r="H5" s="7"/>
      <c r="I5" s="29"/>
      <c r="J5" s="29"/>
      <c r="K5" s="29"/>
    </row>
    <row r="6" spans="1:11" x14ac:dyDescent="0.25">
      <c r="A6" s="7"/>
      <c r="B6" s="7"/>
      <c r="C6" s="7"/>
      <c r="D6" s="8"/>
      <c r="E6" s="7"/>
      <c r="F6" s="7"/>
      <c r="G6" s="74" t="s">
        <v>13</v>
      </c>
      <c r="H6" s="7"/>
      <c r="I6" s="29"/>
      <c r="J6" s="29"/>
      <c r="K6" s="29"/>
    </row>
    <row r="7" spans="1:11" x14ac:dyDescent="0.25">
      <c r="A7" s="7"/>
      <c r="B7" s="7"/>
      <c r="C7" s="7"/>
      <c r="D7" s="8"/>
      <c r="E7" s="7"/>
      <c r="F7" s="7"/>
      <c r="G7" s="74" t="s">
        <v>0</v>
      </c>
      <c r="H7" s="7"/>
      <c r="I7" s="2"/>
      <c r="J7" s="3"/>
      <c r="K7" s="3"/>
    </row>
    <row r="8" spans="1:11" x14ac:dyDescent="0.25">
      <c r="A8" s="7"/>
      <c r="B8" s="7"/>
      <c r="C8" s="7"/>
      <c r="D8" s="8"/>
      <c r="E8" s="7"/>
      <c r="F8" s="7"/>
      <c r="G8" s="74" t="s">
        <v>69</v>
      </c>
      <c r="H8" s="7"/>
      <c r="I8" s="2"/>
      <c r="J8" s="3"/>
      <c r="K8" s="3"/>
    </row>
    <row r="9" spans="1:11" x14ac:dyDescent="0.25">
      <c r="A9" s="7"/>
      <c r="B9" s="9" t="s">
        <v>2</v>
      </c>
      <c r="C9" s="7"/>
      <c r="D9" s="8"/>
      <c r="E9" s="7"/>
      <c r="F9" s="7"/>
      <c r="G9" s="7"/>
      <c r="H9" s="7"/>
      <c r="I9" s="3"/>
      <c r="J9" s="3"/>
      <c r="K9" s="3"/>
    </row>
    <row r="10" spans="1:11" x14ac:dyDescent="0.25">
      <c r="A10" s="7"/>
      <c r="B10" s="7"/>
      <c r="C10" s="7"/>
      <c r="D10" s="8"/>
      <c r="E10" s="7"/>
      <c r="F10" s="7"/>
      <c r="G10" s="7"/>
      <c r="H10" s="7"/>
      <c r="I10" s="3"/>
      <c r="J10" s="3"/>
      <c r="K10" s="3"/>
    </row>
    <row r="11" spans="1:11" x14ac:dyDescent="0.25">
      <c r="A11" s="10" t="s">
        <v>3</v>
      </c>
      <c r="B11" s="10" t="s">
        <v>4</v>
      </c>
      <c r="C11" s="10" t="s">
        <v>5</v>
      </c>
      <c r="D11" s="10"/>
      <c r="E11" s="11" t="s">
        <v>8</v>
      </c>
      <c r="F11" s="10" t="s">
        <v>6</v>
      </c>
      <c r="G11" s="10" t="s">
        <v>24</v>
      </c>
      <c r="H11" s="11" t="s">
        <v>7</v>
      </c>
      <c r="I11" s="3"/>
      <c r="J11" s="3"/>
      <c r="K11" s="3"/>
    </row>
    <row r="12" spans="1:11" x14ac:dyDescent="0.25">
      <c r="A12" s="65">
        <v>851</v>
      </c>
      <c r="B12" s="60">
        <v>85195</v>
      </c>
      <c r="C12" s="65">
        <v>4210</v>
      </c>
      <c r="D12" s="16" t="s">
        <v>30</v>
      </c>
      <c r="E12" s="20">
        <v>76500</v>
      </c>
      <c r="F12" s="20">
        <v>1000</v>
      </c>
      <c r="G12" s="21">
        <v>0</v>
      </c>
      <c r="H12" s="20">
        <f t="shared" ref="H12" si="0">E12-F12+G12</f>
        <v>75500</v>
      </c>
      <c r="I12" s="3"/>
      <c r="J12" s="3"/>
      <c r="K12" s="3"/>
    </row>
    <row r="13" spans="1:11" ht="23.25" x14ac:dyDescent="0.25">
      <c r="A13" s="69"/>
      <c r="B13" s="61"/>
      <c r="C13" s="66"/>
      <c r="D13" s="23" t="s">
        <v>31</v>
      </c>
      <c r="E13" s="20">
        <v>22900</v>
      </c>
      <c r="F13" s="21">
        <v>0</v>
      </c>
      <c r="G13" s="21">
        <v>0</v>
      </c>
      <c r="H13" s="20">
        <f>E13-F13+G13</f>
        <v>22900</v>
      </c>
      <c r="I13" s="3"/>
      <c r="J13" s="3"/>
      <c r="K13" s="3"/>
    </row>
    <row r="14" spans="1:11" x14ac:dyDescent="0.25">
      <c r="A14" s="69"/>
      <c r="B14" s="61"/>
      <c r="C14" s="54" t="s">
        <v>26</v>
      </c>
      <c r="D14" s="56"/>
      <c r="E14" s="46">
        <f>SUM(E12:E13)</f>
        <v>99400</v>
      </c>
      <c r="F14" s="46">
        <f>SUM(F12:F13)</f>
        <v>1000</v>
      </c>
      <c r="G14" s="47">
        <f>SUM(G12:G13)</f>
        <v>0</v>
      </c>
      <c r="H14" s="46">
        <f>E14-F14+G14</f>
        <v>98400</v>
      </c>
      <c r="I14" s="3"/>
      <c r="J14" s="3"/>
      <c r="K14" s="3"/>
    </row>
    <row r="15" spans="1:11" x14ac:dyDescent="0.25">
      <c r="A15" s="69"/>
      <c r="B15" s="61"/>
      <c r="C15" s="30">
        <v>4270</v>
      </c>
      <c r="D15" s="16" t="s">
        <v>75</v>
      </c>
      <c r="E15" s="20">
        <v>7993</v>
      </c>
      <c r="F15" s="21">
        <v>0</v>
      </c>
      <c r="G15" s="20">
        <v>1000</v>
      </c>
      <c r="H15" s="20">
        <f t="shared" ref="H15" si="1">E15-F15+G15</f>
        <v>8993</v>
      </c>
      <c r="I15" s="3"/>
      <c r="J15" s="3"/>
      <c r="K15" s="3"/>
    </row>
    <row r="16" spans="1:11" x14ac:dyDescent="0.25">
      <c r="A16" s="69"/>
      <c r="B16" s="61"/>
      <c r="C16" s="72" t="s">
        <v>73</v>
      </c>
      <c r="D16" s="56"/>
      <c r="E16" s="18">
        <f>SUM(E15:E15)</f>
        <v>7993</v>
      </c>
      <c r="F16" s="42">
        <f>SUM(F15:F15)</f>
        <v>0</v>
      </c>
      <c r="G16" s="18">
        <f>SUM(G15:G15)</f>
        <v>1000</v>
      </c>
      <c r="H16" s="18">
        <f>SUM(H15:H15)</f>
        <v>8993</v>
      </c>
      <c r="I16" s="3"/>
      <c r="J16" s="3"/>
      <c r="K16" s="3"/>
    </row>
    <row r="17" spans="1:11" x14ac:dyDescent="0.25">
      <c r="A17" s="69"/>
      <c r="B17" s="61"/>
      <c r="C17" s="60">
        <v>4300</v>
      </c>
      <c r="D17" s="16" t="s">
        <v>17</v>
      </c>
      <c r="E17" s="20">
        <v>358656</v>
      </c>
      <c r="F17" s="20">
        <v>2000</v>
      </c>
      <c r="G17" s="21">
        <v>0</v>
      </c>
      <c r="H17" s="20">
        <f t="shared" ref="H17:H19" si="2">E17-F17+G17</f>
        <v>356656</v>
      </c>
      <c r="I17" s="3"/>
      <c r="J17" s="3"/>
      <c r="K17" s="3"/>
    </row>
    <row r="18" spans="1:11" ht="23.25" x14ac:dyDescent="0.25">
      <c r="A18" s="69"/>
      <c r="B18" s="61"/>
      <c r="C18" s="61"/>
      <c r="D18" s="23" t="s">
        <v>18</v>
      </c>
      <c r="E18" s="20">
        <v>150</v>
      </c>
      <c r="F18" s="21">
        <v>0</v>
      </c>
      <c r="G18" s="21">
        <v>0</v>
      </c>
      <c r="H18" s="20">
        <f t="shared" si="2"/>
        <v>150</v>
      </c>
      <c r="I18" s="3"/>
      <c r="J18" s="3"/>
      <c r="K18" s="3"/>
    </row>
    <row r="19" spans="1:11" ht="23.25" x14ac:dyDescent="0.25">
      <c r="A19" s="69"/>
      <c r="B19" s="61"/>
      <c r="C19" s="62"/>
      <c r="D19" s="23" t="s">
        <v>19</v>
      </c>
      <c r="E19" s="20">
        <v>26360</v>
      </c>
      <c r="F19" s="21">
        <v>0</v>
      </c>
      <c r="G19" s="21">
        <v>0</v>
      </c>
      <c r="H19" s="20">
        <f t="shared" si="2"/>
        <v>26360</v>
      </c>
      <c r="I19" s="3"/>
      <c r="J19" s="3"/>
      <c r="K19" s="3"/>
    </row>
    <row r="20" spans="1:11" x14ac:dyDescent="0.25">
      <c r="A20" s="69"/>
      <c r="B20" s="61"/>
      <c r="C20" s="72" t="s">
        <v>16</v>
      </c>
      <c r="D20" s="64"/>
      <c r="E20" s="18">
        <f>SUM(E17:E19)</f>
        <v>385166</v>
      </c>
      <c r="F20" s="18">
        <f>SUM(F17:F19)</f>
        <v>2000</v>
      </c>
      <c r="G20" s="42">
        <f t="shared" ref="G20:H20" si="3">SUM(G17:G19)</f>
        <v>0</v>
      </c>
      <c r="H20" s="18">
        <f t="shared" si="3"/>
        <v>383166</v>
      </c>
      <c r="I20" s="3"/>
      <c r="J20" s="3"/>
      <c r="K20" s="3"/>
    </row>
    <row r="21" spans="1:11" x14ac:dyDescent="0.25">
      <c r="A21" s="69"/>
      <c r="B21" s="61"/>
      <c r="C21" s="30">
        <v>4390</v>
      </c>
      <c r="D21" s="16" t="s">
        <v>68</v>
      </c>
      <c r="E21" s="20">
        <v>3000</v>
      </c>
      <c r="F21" s="21">
        <v>0</v>
      </c>
      <c r="G21" s="20">
        <v>2000</v>
      </c>
      <c r="H21" s="20">
        <f t="shared" ref="H21" si="4">E21-F21+G21</f>
        <v>5000</v>
      </c>
      <c r="I21" s="3"/>
      <c r="J21" s="3"/>
      <c r="K21" s="3"/>
    </row>
    <row r="22" spans="1:11" x14ac:dyDescent="0.25">
      <c r="A22" s="66"/>
      <c r="B22" s="62"/>
      <c r="C22" s="72" t="s">
        <v>67</v>
      </c>
      <c r="D22" s="64"/>
      <c r="E22" s="18">
        <f>SUM(E21:E21)</f>
        <v>3000</v>
      </c>
      <c r="F22" s="42">
        <f>SUM(F21:F21)</f>
        <v>0</v>
      </c>
      <c r="G22" s="14">
        <f>SUM(G21:G21)</f>
        <v>2000</v>
      </c>
      <c r="H22" s="18">
        <f>SUM(H21:H21)</f>
        <v>5000</v>
      </c>
      <c r="I22" s="3"/>
      <c r="J22" s="3"/>
      <c r="K22" s="3"/>
    </row>
    <row r="23" spans="1:11" x14ac:dyDescent="0.25">
      <c r="A23" s="54" t="s">
        <v>9</v>
      </c>
      <c r="B23" s="55"/>
      <c r="C23" s="55"/>
      <c r="D23" s="56"/>
      <c r="E23" s="18">
        <v>4290268</v>
      </c>
      <c r="F23" s="18">
        <f>F20+F22+F14+F16</f>
        <v>3000</v>
      </c>
      <c r="G23" s="18">
        <f>G20+G22+G14+G16</f>
        <v>3000</v>
      </c>
      <c r="H23" s="18">
        <f>E23-F23+G23</f>
        <v>4290268</v>
      </c>
      <c r="I23" s="3"/>
      <c r="J23" s="3"/>
      <c r="K23" s="3"/>
    </row>
    <row r="24" spans="1:11" x14ac:dyDescent="0.25">
      <c r="A24" s="7"/>
      <c r="B24" s="7"/>
      <c r="C24" s="7"/>
      <c r="D24" s="8"/>
      <c r="E24" s="7"/>
      <c r="F24" s="7"/>
      <c r="G24" s="7"/>
      <c r="H24" s="7"/>
      <c r="I24" s="3"/>
      <c r="J24" s="3"/>
      <c r="K24" s="3"/>
    </row>
    <row r="25" spans="1:11" x14ac:dyDescent="0.25">
      <c r="A25" s="19" t="s">
        <v>10</v>
      </c>
      <c r="B25" s="7"/>
      <c r="C25" s="7"/>
      <c r="D25" s="8"/>
      <c r="E25" s="7"/>
      <c r="F25" s="7"/>
      <c r="G25" s="7"/>
      <c r="H25" s="7"/>
      <c r="I25" s="3"/>
      <c r="J25" s="3"/>
      <c r="K25" s="3"/>
    </row>
    <row r="26" spans="1:11" ht="51.75" customHeight="1" x14ac:dyDescent="0.25">
      <c r="A26" s="59" t="s">
        <v>45</v>
      </c>
      <c r="B26" s="59"/>
      <c r="C26" s="59"/>
      <c r="D26" s="59"/>
      <c r="E26" s="59"/>
      <c r="F26" s="59"/>
      <c r="G26" s="59"/>
      <c r="H26" s="59"/>
      <c r="I26" s="3"/>
      <c r="J26" s="3"/>
      <c r="K26" s="3"/>
    </row>
    <row r="27" spans="1:11" x14ac:dyDescent="0.25">
      <c r="A27" s="67"/>
      <c r="B27" s="67"/>
      <c r="C27" s="67"/>
      <c r="D27" s="67"/>
      <c r="E27" s="67"/>
      <c r="F27" s="67"/>
      <c r="G27" s="67"/>
      <c r="H27" s="67"/>
      <c r="I27" s="3"/>
      <c r="J27" s="3"/>
      <c r="K27" s="3"/>
    </row>
    <row r="28" spans="1:11" ht="19.5" customHeight="1" x14ac:dyDescent="0.25">
      <c r="A28" s="67"/>
      <c r="B28" s="67"/>
      <c r="C28" s="67"/>
      <c r="D28" s="67"/>
      <c r="E28" s="67"/>
      <c r="F28" s="67"/>
      <c r="G28" s="67"/>
      <c r="H28" s="67"/>
      <c r="I28" s="3"/>
      <c r="J28" s="3"/>
      <c r="K28" s="3"/>
    </row>
    <row r="29" spans="1:11" ht="34.5" customHeight="1" x14ac:dyDescent="0.25">
      <c r="A29" s="68"/>
      <c r="B29" s="68"/>
      <c r="C29" s="68"/>
      <c r="D29" s="68"/>
      <c r="E29" s="68"/>
      <c r="F29" s="68"/>
      <c r="G29" s="68"/>
      <c r="H29" s="68"/>
      <c r="I29" s="3"/>
      <c r="J29" s="3"/>
      <c r="K29" s="3"/>
    </row>
    <row r="30" spans="1:11" x14ac:dyDescent="0.25">
      <c r="A30" s="3"/>
      <c r="B30" s="3"/>
      <c r="C30" s="3"/>
      <c r="D30" s="5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5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5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5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5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5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5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5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5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5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5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5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5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5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5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5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5"/>
      <c r="E46" s="3"/>
      <c r="F46" s="3"/>
      <c r="G46" s="3"/>
      <c r="H46" s="3"/>
      <c r="I46" s="3"/>
      <c r="J46" s="3"/>
      <c r="K46" s="3"/>
    </row>
    <row r="47" spans="1:11" x14ac:dyDescent="0.25">
      <c r="A47" s="3"/>
      <c r="B47" s="3"/>
      <c r="C47" s="3"/>
      <c r="D47" s="5"/>
      <c r="E47" s="3"/>
      <c r="F47" s="3"/>
      <c r="G47" s="3"/>
      <c r="H47" s="3"/>
      <c r="I47" s="3"/>
      <c r="J47" s="3"/>
      <c r="K47" s="3"/>
    </row>
    <row r="48" spans="1:11" x14ac:dyDescent="0.25">
      <c r="A48" s="3"/>
      <c r="B48" s="3"/>
      <c r="C48" s="3"/>
      <c r="D48" s="5"/>
      <c r="E48" s="3"/>
      <c r="F48" s="3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5"/>
      <c r="E49" s="3"/>
      <c r="F49" s="3"/>
      <c r="G49" s="3"/>
      <c r="H49" s="3"/>
      <c r="I49" s="3"/>
      <c r="J49" s="3"/>
      <c r="K49" s="3"/>
    </row>
    <row r="50" spans="1:11" x14ac:dyDescent="0.25">
      <c r="A50" s="3"/>
      <c r="B50" s="3"/>
      <c r="C50" s="3"/>
      <c r="D50" s="5"/>
      <c r="E50" s="3"/>
      <c r="F50" s="3"/>
      <c r="G50" s="3"/>
      <c r="H50" s="3"/>
      <c r="I50" s="3"/>
      <c r="J50" s="3"/>
      <c r="K50" s="3"/>
    </row>
    <row r="51" spans="1:11" x14ac:dyDescent="0.25">
      <c r="A51" s="3"/>
      <c r="B51" s="3"/>
      <c r="C51" s="3"/>
      <c r="D51" s="5"/>
      <c r="E51" s="3"/>
      <c r="F51" s="3"/>
      <c r="G51" s="3"/>
      <c r="H51" s="3"/>
      <c r="I51" s="3"/>
      <c r="J51" s="3"/>
      <c r="K51" s="3"/>
    </row>
    <row r="52" spans="1:11" x14ac:dyDescent="0.25">
      <c r="A52" s="3"/>
      <c r="B52" s="3"/>
      <c r="C52" s="3"/>
      <c r="D52" s="5"/>
      <c r="E52" s="3"/>
      <c r="F52" s="3"/>
      <c r="G52" s="3"/>
      <c r="H52" s="3"/>
      <c r="I52" s="3"/>
      <c r="J52" s="3"/>
      <c r="K52" s="3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Załącznik 1 </vt:lpstr>
      <vt:lpstr>Załącznik 1a</vt:lpstr>
      <vt:lpstr>Załącznik 2</vt:lpstr>
      <vt:lpstr>Załącznik 2a</vt:lpstr>
      <vt:lpstr>Załącznik 3</vt:lpstr>
      <vt:lpstr>Załącznik 3a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Komp_18</dc:creator>
  <cp:lastModifiedBy>USER</cp:lastModifiedBy>
  <cp:lastPrinted>2026-06-08T11:21:45Z</cp:lastPrinted>
  <dcterms:created xsi:type="dcterms:W3CDTF">2015-06-05T18:17:20Z</dcterms:created>
  <dcterms:modified xsi:type="dcterms:W3CDTF">2026-06-09T13:00:59Z</dcterms:modified>
</cp:coreProperties>
</file>