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P 02.02.2026\"/>
    </mc:Choice>
  </mc:AlternateContent>
  <bookViews>
    <workbookView xWindow="0" yWindow="0" windowWidth="12225" windowHeight="10170" activeTab="4"/>
  </bookViews>
  <sheets>
    <sheet name="Załącznik 1" sheetId="1" r:id="rId1"/>
    <sheet name="Załącznik 1a" sheetId="6" r:id="rId2"/>
    <sheet name="Załącznik 2" sheetId="7" r:id="rId3"/>
    <sheet name="Załącznik 2a" sheetId="9" r:id="rId4"/>
    <sheet name="Załącznik 3a" sheetId="10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0" l="1"/>
  <c r="G18" i="10" s="1"/>
  <c r="F17" i="10"/>
  <c r="F18" i="10" s="1"/>
  <c r="E17" i="10"/>
  <c r="H16" i="10"/>
  <c r="H15" i="10"/>
  <c r="H14" i="10"/>
  <c r="H13" i="10"/>
  <c r="H17" i="10" s="1"/>
  <c r="H16" i="9"/>
  <c r="F16" i="9"/>
  <c r="E16" i="9"/>
  <c r="H14" i="9"/>
  <c r="H20" i="9"/>
  <c r="G20" i="9"/>
  <c r="F20" i="9"/>
  <c r="E20" i="9"/>
  <c r="H19" i="9"/>
  <c r="G18" i="9"/>
  <c r="F18" i="9"/>
  <c r="E18" i="9"/>
  <c r="H17" i="9"/>
  <c r="H18" i="9" s="1"/>
  <c r="G16" i="9"/>
  <c r="H15" i="9"/>
  <c r="H13" i="9"/>
  <c r="G15" i="7"/>
  <c r="F15" i="7"/>
  <c r="E15" i="7"/>
  <c r="H14" i="7"/>
  <c r="H13" i="7"/>
  <c r="H15" i="7" s="1"/>
  <c r="G19" i="7"/>
  <c r="F19" i="7"/>
  <c r="E19" i="7"/>
  <c r="H18" i="7"/>
  <c r="H19" i="7" s="1"/>
  <c r="G17" i="7"/>
  <c r="G20" i="7" s="1"/>
  <c r="F17" i="7"/>
  <c r="F20" i="7" s="1"/>
  <c r="E17" i="7"/>
  <c r="H16" i="7"/>
  <c r="H17" i="7" s="1"/>
  <c r="G33" i="6"/>
  <c r="F33" i="6"/>
  <c r="F28" i="1"/>
  <c r="G28" i="1"/>
  <c r="H30" i="6"/>
  <c r="H21" i="6"/>
  <c r="H22" i="6"/>
  <c r="E24" i="6"/>
  <c r="G19" i="6"/>
  <c r="H17" i="6"/>
  <c r="H16" i="6"/>
  <c r="E19" i="6"/>
  <c r="G32" i="6"/>
  <c r="F32" i="6"/>
  <c r="E32" i="6"/>
  <c r="H31" i="6"/>
  <c r="H29" i="6"/>
  <c r="G28" i="6"/>
  <c r="F28" i="6"/>
  <c r="E28" i="6"/>
  <c r="H27" i="6"/>
  <c r="H28" i="6" s="1"/>
  <c r="G26" i="6"/>
  <c r="F26" i="6"/>
  <c r="E26" i="6"/>
  <c r="H25" i="6"/>
  <c r="H26" i="6" s="1"/>
  <c r="G24" i="6"/>
  <c r="F24" i="6"/>
  <c r="H23" i="6"/>
  <c r="H20" i="6"/>
  <c r="F19" i="6"/>
  <c r="H18" i="6"/>
  <c r="H15" i="6"/>
  <c r="H19" i="6" s="1"/>
  <c r="G14" i="6"/>
  <c r="F14" i="6"/>
  <c r="E14" i="6"/>
  <c r="H13" i="6"/>
  <c r="H14" i="6" s="1"/>
  <c r="H27" i="1"/>
  <c r="G27" i="1"/>
  <c r="F27" i="1"/>
  <c r="H26" i="1"/>
  <c r="E27" i="1"/>
  <c r="H19" i="1"/>
  <c r="H20" i="1" s="1"/>
  <c r="G20" i="1"/>
  <c r="F20" i="1"/>
  <c r="E20" i="1"/>
  <c r="H16" i="1"/>
  <c r="H17" i="1" s="1"/>
  <c r="G17" i="1"/>
  <c r="F17" i="1"/>
  <c r="E17" i="1"/>
  <c r="H24" i="1"/>
  <c r="G24" i="1"/>
  <c r="F24" i="1"/>
  <c r="E24" i="1"/>
  <c r="H22" i="1"/>
  <c r="G22" i="1"/>
  <c r="F22" i="1"/>
  <c r="E22" i="1"/>
  <c r="G14" i="1"/>
  <c r="F14" i="1"/>
  <c r="E14" i="1"/>
  <c r="H25" i="1"/>
  <c r="H23" i="1"/>
  <c r="H21" i="1"/>
  <c r="H18" i="1"/>
  <c r="H15" i="1"/>
  <c r="H13" i="1"/>
  <c r="H14" i="1" s="1"/>
  <c r="H18" i="10" l="1"/>
  <c r="F21" i="9"/>
  <c r="G21" i="9"/>
  <c r="H20" i="7"/>
  <c r="H32" i="6"/>
  <c r="H24" i="6"/>
  <c r="H28" i="1"/>
  <c r="H21" i="9" l="1"/>
  <c r="H33" i="6"/>
</calcChain>
</file>

<file path=xl/sharedStrings.xml><?xml version="1.0" encoding="utf-8"?>
<sst xmlns="http://schemas.openxmlformats.org/spreadsheetml/2006/main" count="149" uniqueCount="56">
  <si>
    <t>w Tomaszowie Mazowieckim</t>
  </si>
  <si>
    <t>Załącznik Nr 1</t>
  </si>
  <si>
    <t>z dnia 29 stycznia 2026 roku</t>
  </si>
  <si>
    <t>Dział</t>
  </si>
  <si>
    <t>Rozdział</t>
  </si>
  <si>
    <t>Paragraf</t>
  </si>
  <si>
    <t>Zmniejszenia</t>
  </si>
  <si>
    <t>Plan po zmianach</t>
  </si>
  <si>
    <t>Plan przed zmianą</t>
  </si>
  <si>
    <t>Razem plan</t>
  </si>
  <si>
    <t>Objaśnienia:</t>
  </si>
  <si>
    <t>do Zarządzenia Nr 2/F/2026</t>
  </si>
  <si>
    <t xml:space="preserve">Dyrektora </t>
  </si>
  <si>
    <t>Ośrodka Rehabilitacji</t>
  </si>
  <si>
    <t>Dzieci Niepełnosprawnych</t>
  </si>
  <si>
    <t>Razem 4040</t>
  </si>
  <si>
    <t>własne</t>
  </si>
  <si>
    <t>Razem 4110</t>
  </si>
  <si>
    <t>porozumienia</t>
  </si>
  <si>
    <t>Razem 4120</t>
  </si>
  <si>
    <t>Razem 4140</t>
  </si>
  <si>
    <t>Razem 4170</t>
  </si>
  <si>
    <t>Razem 4300</t>
  </si>
  <si>
    <t>własne - Trzynastki adm. i obsł.</t>
  </si>
  <si>
    <t xml:space="preserve">własne  - ZUS od 13-tki adm. i obsł. </t>
  </si>
  <si>
    <t>własne  - ZUS umowy zlecenia</t>
  </si>
  <si>
    <t xml:space="preserve">własne  - FP od 13-tki adm. i obsł. </t>
  </si>
  <si>
    <t>własne  - FP umowy zlecenia</t>
  </si>
  <si>
    <t>własne - Wpłaty na PFRON</t>
  </si>
  <si>
    <t>własne - Umowy zlecenia i o dzieło</t>
  </si>
  <si>
    <t>własne - Plan 430</t>
  </si>
  <si>
    <t>własne - Obsługa KZP</t>
  </si>
  <si>
    <t>porozumienia - Plan 430</t>
  </si>
  <si>
    <t>własne  - FP adm. i obsł. bez FP od 13-tki</t>
  </si>
  <si>
    <t>porozumienia  - FP adm. i obsł. bez FP od 13-tki</t>
  </si>
  <si>
    <t>własne  - ZUS adm. i obsł. bez ZUS od 13-tki</t>
  </si>
  <si>
    <t>porozumienia  - ZUS adm. i obsł. bez ZUS od 13-tki</t>
  </si>
  <si>
    <r>
      <t>-</t>
    </r>
    <r>
      <rPr>
        <sz val="7"/>
        <color rgb="FF000000"/>
        <rFont val="Calibri"/>
        <family val="2"/>
        <charset val="238"/>
        <scheme val="minor"/>
      </rPr>
      <t xml:space="preserve">          </t>
    </r>
    <r>
      <rPr>
        <sz val="11"/>
        <color rgb="FF000000"/>
        <rFont val="Calibri"/>
        <family val="2"/>
        <charset val="238"/>
        <scheme val="minor"/>
      </rPr>
      <t>wpłaty na Państwowy Fundusz Rehabilitacji Osób Niepełnosprawnych - 14.000,00 zł,</t>
    </r>
  </si>
  <si>
    <r>
      <t>-</t>
    </r>
    <r>
      <rPr>
        <sz val="7"/>
        <color rgb="FF000000"/>
        <rFont val="Calibri"/>
        <family val="2"/>
        <charset val="238"/>
        <scheme val="minor"/>
      </rPr>
      <t xml:space="preserve">          </t>
    </r>
    <r>
      <rPr>
        <sz val="11"/>
        <color rgb="FF000000"/>
        <rFont val="Calibri"/>
        <family val="2"/>
        <charset val="238"/>
        <scheme val="minor"/>
      </rPr>
      <t>zakup usługi związanej z obsługą rozliczeń z Narodowym Funduszem Zdrowia - 42.000,00 zł,</t>
    </r>
  </si>
  <si>
    <r>
      <t xml:space="preserve">zmniejsza się plan wydatków o kwotę </t>
    </r>
    <r>
      <rPr>
        <b/>
        <sz val="11"/>
        <color rgb="FF000000"/>
        <rFont val="Calibri"/>
        <family val="2"/>
        <charset val="238"/>
        <scheme val="minor"/>
      </rPr>
      <t>68.880,00 zł</t>
    </r>
    <r>
      <rPr>
        <sz val="11"/>
        <color rgb="FF000000"/>
        <rFont val="Calibri"/>
        <family val="2"/>
        <charset val="238"/>
        <scheme val="minor"/>
      </rPr>
      <t xml:space="preserve"> przeznaczoną na dodatkowe wynagrodzenie roczne, wynagrodzenia bezosobowe oraz składki naliczane od wynagrodzeń.</t>
    </r>
  </si>
  <si>
    <t>Jak w załączniku nr 1.</t>
  </si>
  <si>
    <t>Razem 4010</t>
  </si>
  <si>
    <t>Załącznik Nr 1a</t>
  </si>
  <si>
    <r>
      <rPr>
        <b/>
        <u/>
        <sz val="11"/>
        <color rgb="FF000000"/>
        <rFont val="Calibri"/>
        <family val="2"/>
        <charset val="238"/>
        <scheme val="minor"/>
      </rPr>
      <t>Rozdział 85195</t>
    </r>
    <r>
      <rPr>
        <sz val="11"/>
        <color rgb="FF000000"/>
        <rFont val="Calibri"/>
        <family val="2"/>
        <charset val="238"/>
        <scheme val="minor"/>
      </rPr>
      <t xml:space="preserve"> – przesuwa się w ramach grupy paragrafów kwotę</t>
    </r>
    <r>
      <rPr>
        <b/>
        <sz val="11"/>
        <color rgb="FF000000"/>
        <rFont val="Calibri"/>
        <family val="2"/>
        <charset val="238"/>
        <scheme val="minor"/>
      </rPr>
      <t xml:space="preserve"> 4.800,00 zł </t>
    </r>
    <r>
      <rPr>
        <sz val="11"/>
        <color rgb="FF000000"/>
        <rFont val="Calibri"/>
        <family val="2"/>
        <charset val="238"/>
        <scheme val="minor"/>
      </rPr>
      <t>z przeznaczeniem na umowę zlecenia dla lekarza (wydatek niezbędny do funkcjonowania Poradni Wad Postawy).</t>
    </r>
  </si>
  <si>
    <t>W 2025 roku rozwiązanio umowę o pracę z lekarzem obsługującym Poradnię Wad Postawy. W związku z koniecznością zapewnienia ciągłości funkcjonowania Poradni, zawarto umowę zlecenie z lekarzem, z uwagi na brak możliwości zatrudnienia lekarza na etacie.</t>
  </si>
  <si>
    <t>Załącznik Nr 2a</t>
  </si>
  <si>
    <t>Załącznik Nr 2</t>
  </si>
  <si>
    <t>Jak w załączniku nr 2.</t>
  </si>
  <si>
    <t>własne - wynagrodzenia adm. i obsł.</t>
  </si>
  <si>
    <t>porozumienia - wynagrodzenia adm. i obsł.</t>
  </si>
  <si>
    <t>własne - nagrody jubileuszowe adm. i obsł.</t>
  </si>
  <si>
    <t>Załącznik Nr 3</t>
  </si>
  <si>
    <t>Zwiększenia</t>
  </si>
  <si>
    <r>
      <rPr>
        <b/>
        <u/>
        <sz val="11"/>
        <color rgb="FF000000"/>
        <rFont val="Calibri"/>
        <family val="2"/>
        <charset val="238"/>
        <scheme val="minor"/>
      </rPr>
      <t>Rozdział 85195</t>
    </r>
    <r>
      <rPr>
        <sz val="11"/>
        <color rgb="FF000000"/>
        <rFont val="Calibri"/>
        <family val="2"/>
        <charset val="238"/>
        <scheme val="minor"/>
      </rPr>
      <t xml:space="preserve"> – przesuwa się w ramach paragrafu kwotę</t>
    </r>
    <r>
      <rPr>
        <b/>
        <sz val="11"/>
        <color rgb="FF000000"/>
        <rFont val="Calibri"/>
        <family val="2"/>
        <charset val="238"/>
        <scheme val="minor"/>
      </rPr>
      <t xml:space="preserve"> 826,56 zł </t>
    </r>
    <r>
      <rPr>
        <sz val="11"/>
        <color rgb="FF000000"/>
        <rFont val="Calibri"/>
        <family val="2"/>
        <charset val="238"/>
        <scheme val="minor"/>
      </rPr>
      <t>z przeznaczeniem na  składki na ubezp. społeczne od umowy zlecenia lekarza (wydatek niezbędny do funkcjonowania Poradni Wad Postawy).</t>
    </r>
  </si>
  <si>
    <r>
      <rPr>
        <b/>
        <u/>
        <sz val="11"/>
        <color rgb="FF000000"/>
        <rFont val="Calibri"/>
        <family val="2"/>
        <charset val="238"/>
        <scheme val="minor"/>
      </rPr>
      <t>Rozdział 85195</t>
    </r>
    <r>
      <rPr>
        <sz val="11"/>
        <color rgb="FF000000"/>
        <rFont val="Calibri"/>
        <family val="2"/>
        <charset val="238"/>
        <scheme val="minor"/>
      </rPr>
      <t xml:space="preserve"> – przesuwa się w ramach rozdziału kwotę</t>
    </r>
    <r>
      <rPr>
        <b/>
        <sz val="11"/>
        <color rgb="FF000000"/>
        <rFont val="Calibri"/>
        <family val="2"/>
        <charset val="238"/>
        <scheme val="minor"/>
      </rPr>
      <t xml:space="preserve"> 56.000,00 zł </t>
    </r>
    <r>
      <rPr>
        <sz val="11"/>
        <color rgb="FF000000"/>
        <rFont val="Calibri"/>
        <family val="2"/>
        <charset val="238"/>
        <scheme val="minor"/>
      </rPr>
      <t>z przeznaczeniem na:</t>
    </r>
  </si>
  <si>
    <t>Wydatki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</si>
</sst>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1" fillId="0" borderId="1" xfId="1" applyFont="1" applyBorder="1"/>
    <xf numFmtId="2" fontId="11" fillId="0" borderId="1" xfId="1" applyNumberFormat="1" applyFont="1" applyBorder="1"/>
    <xf numFmtId="164" fontId="12" fillId="2" borderId="1" xfId="1" applyFont="1" applyFill="1" applyBorder="1"/>
    <xf numFmtId="2" fontId="12" fillId="2" borderId="1" xfId="1" applyNumberFormat="1" applyFont="1" applyFill="1" applyBorder="1"/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0" fillId="2" borderId="1" xfId="1" applyFont="1" applyFill="1" applyBorder="1"/>
    <xf numFmtId="0" fontId="13" fillId="0" borderId="0" xfId="0" applyFont="1"/>
    <xf numFmtId="0" fontId="1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64" fontId="11" fillId="0" borderId="1" xfId="1" applyFont="1" applyBorder="1" applyAlignment="1">
      <alignment vertical="top"/>
    </xf>
    <xf numFmtId="2" fontId="11" fillId="0" borderId="1" xfId="1" applyNumberFormat="1" applyFont="1" applyBorder="1" applyAlignment="1">
      <alignment vertical="top"/>
    </xf>
    <xf numFmtId="0" fontId="11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9" fillId="0" borderId="0" xfId="0" applyFont="1"/>
    <xf numFmtId="0" fontId="11" fillId="0" borderId="5" xfId="0" applyFont="1" applyBorder="1" applyAlignment="1">
      <alignment horizontal="center" vertical="top"/>
    </xf>
    <xf numFmtId="0" fontId="2" fillId="0" borderId="0" xfId="0" applyFont="1"/>
    <xf numFmtId="0" fontId="1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2" fillId="2" borderId="4" xfId="0" applyFont="1" applyFill="1" applyBorder="1" applyAlignment="1"/>
    <xf numFmtId="0" fontId="11" fillId="0" borderId="5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10" fillId="2" borderId="9" xfId="0" applyFont="1" applyFill="1" applyBorder="1" applyAlignment="1"/>
    <xf numFmtId="0" fontId="10" fillId="2" borderId="8" xfId="0" applyFont="1" applyFill="1" applyBorder="1" applyAlignment="1"/>
    <xf numFmtId="2" fontId="10" fillId="2" borderId="1" xfId="1" applyNumberFormat="1" applyFont="1" applyFill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opLeftCell="A13" workbookViewId="0">
      <selection activeCell="A34" sqref="A34"/>
    </sheetView>
  </sheetViews>
  <sheetFormatPr defaultRowHeight="15" x14ac:dyDescent="0.25"/>
  <cols>
    <col min="1" max="1" width="22.28515625" customWidth="1"/>
    <col min="2" max="2" width="8.42578125" customWidth="1"/>
    <col min="4" max="4" width="10.42578125" style="7" customWidth="1"/>
    <col min="5" max="5" width="19.28515625" customWidth="1"/>
    <col min="6" max="6" width="14.28515625" customWidth="1"/>
    <col min="7" max="7" width="13.7109375" customWidth="1"/>
    <col min="8" max="8" width="16.7109375" customWidth="1"/>
  </cols>
  <sheetData>
    <row r="2" spans="1:11" x14ac:dyDescent="0.25">
      <c r="A2" s="3"/>
      <c r="B2" s="3"/>
      <c r="C2" s="3"/>
      <c r="D2" s="6"/>
      <c r="E2" s="3"/>
      <c r="F2" s="3"/>
      <c r="G2" s="35" t="s">
        <v>1</v>
      </c>
      <c r="I2" s="1"/>
      <c r="J2" s="3"/>
      <c r="K2" s="3"/>
    </row>
    <row r="3" spans="1:11" x14ac:dyDescent="0.25">
      <c r="A3" s="3"/>
      <c r="B3" s="3"/>
      <c r="C3" s="3"/>
      <c r="D3" s="6"/>
      <c r="E3" s="3"/>
      <c r="F3" s="3"/>
      <c r="G3" s="35" t="s">
        <v>11</v>
      </c>
      <c r="I3" s="1"/>
      <c r="J3" s="3"/>
      <c r="K3" s="3"/>
    </row>
    <row r="4" spans="1:11" x14ac:dyDescent="0.25">
      <c r="A4" s="9"/>
      <c r="B4" s="9"/>
      <c r="C4" s="9"/>
      <c r="D4" s="10"/>
      <c r="E4" s="9"/>
      <c r="F4" s="9"/>
      <c r="G4" s="9" t="s">
        <v>12</v>
      </c>
      <c r="H4" s="9"/>
      <c r="I4" s="39"/>
      <c r="J4" s="39"/>
      <c r="K4" s="39"/>
    </row>
    <row r="5" spans="1:11" x14ac:dyDescent="0.25">
      <c r="A5" s="9"/>
      <c r="B5" s="9"/>
      <c r="C5" s="9"/>
      <c r="D5" s="10"/>
      <c r="E5" s="9"/>
      <c r="F5" s="9"/>
      <c r="G5" s="9" t="s">
        <v>13</v>
      </c>
      <c r="H5" s="9"/>
      <c r="I5" s="4"/>
      <c r="J5" s="4"/>
      <c r="K5" s="4"/>
    </row>
    <row r="6" spans="1:11" x14ac:dyDescent="0.25">
      <c r="A6" s="9"/>
      <c r="B6" s="9"/>
      <c r="C6" s="9"/>
      <c r="D6" s="10"/>
      <c r="E6" s="9"/>
      <c r="F6" s="9"/>
      <c r="G6" s="9" t="s">
        <v>14</v>
      </c>
      <c r="H6" s="9"/>
      <c r="I6" s="4"/>
      <c r="J6" s="4"/>
      <c r="K6" s="4"/>
    </row>
    <row r="7" spans="1:11" x14ac:dyDescent="0.25">
      <c r="A7" s="9"/>
      <c r="B7" s="9"/>
      <c r="C7" s="9"/>
      <c r="D7" s="10"/>
      <c r="E7" s="9"/>
      <c r="F7" s="9"/>
      <c r="G7" s="9" t="s">
        <v>0</v>
      </c>
      <c r="H7" s="9"/>
      <c r="I7" s="2"/>
      <c r="J7" s="3"/>
      <c r="K7" s="3"/>
    </row>
    <row r="8" spans="1:11" x14ac:dyDescent="0.25">
      <c r="A8" s="9"/>
      <c r="B8" s="9"/>
      <c r="C8" s="9"/>
      <c r="D8" s="10"/>
      <c r="E8" s="9"/>
      <c r="F8" s="9"/>
      <c r="G8" s="9" t="s">
        <v>2</v>
      </c>
      <c r="H8" s="9"/>
      <c r="I8" s="2"/>
      <c r="J8" s="3"/>
      <c r="K8" s="3"/>
    </row>
    <row r="9" spans="1:11" x14ac:dyDescent="0.25">
      <c r="A9" s="9"/>
      <c r="B9" s="9"/>
      <c r="C9" s="9"/>
      <c r="D9" s="10"/>
      <c r="E9" s="9"/>
      <c r="F9" s="9"/>
      <c r="G9" s="9"/>
      <c r="H9" s="9"/>
      <c r="I9" s="3"/>
      <c r="J9" s="3"/>
      <c r="K9" s="3"/>
    </row>
    <row r="10" spans="1:11" x14ac:dyDescent="0.25">
      <c r="A10" s="9"/>
      <c r="B10" s="52" t="s">
        <v>55</v>
      </c>
      <c r="C10" s="9"/>
      <c r="D10" s="10"/>
      <c r="E10" s="9"/>
      <c r="F10" s="9"/>
      <c r="G10" s="9"/>
      <c r="H10" s="9"/>
      <c r="I10" s="3"/>
      <c r="J10" s="3"/>
      <c r="K10" s="3"/>
    </row>
    <row r="11" spans="1:11" x14ac:dyDescent="0.25">
      <c r="A11" s="9"/>
      <c r="B11" s="9"/>
      <c r="C11" s="9"/>
      <c r="D11" s="10"/>
      <c r="E11" s="9"/>
      <c r="F11" s="9"/>
      <c r="G11" s="9"/>
      <c r="H11" s="9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52</v>
      </c>
      <c r="H12" s="12" t="s">
        <v>7</v>
      </c>
      <c r="I12" s="3"/>
      <c r="J12" s="3"/>
      <c r="K12" s="3"/>
    </row>
    <row r="13" spans="1:11" x14ac:dyDescent="0.25">
      <c r="A13" s="44">
        <v>851</v>
      </c>
      <c r="B13" s="44">
        <v>85195</v>
      </c>
      <c r="C13" s="13">
        <v>4040</v>
      </c>
      <c r="D13" s="14" t="s">
        <v>16</v>
      </c>
      <c r="E13" s="15">
        <v>196124</v>
      </c>
      <c r="F13" s="15">
        <v>14000</v>
      </c>
      <c r="G13" s="16">
        <v>0</v>
      </c>
      <c r="H13" s="15">
        <f>E13-F13+G13</f>
        <v>182124</v>
      </c>
      <c r="I13" s="3"/>
      <c r="J13" s="3"/>
      <c r="K13" s="3"/>
    </row>
    <row r="14" spans="1:11" x14ac:dyDescent="0.25">
      <c r="A14" s="45"/>
      <c r="B14" s="45"/>
      <c r="C14" s="53" t="s">
        <v>15</v>
      </c>
      <c r="D14" s="43"/>
      <c r="E14" s="22">
        <f>E13</f>
        <v>196124</v>
      </c>
      <c r="F14" s="17">
        <f>F13</f>
        <v>14000</v>
      </c>
      <c r="G14" s="18">
        <f>G13</f>
        <v>0</v>
      </c>
      <c r="H14" s="17">
        <f>H13</f>
        <v>182124</v>
      </c>
      <c r="I14" s="3"/>
      <c r="J14" s="3"/>
      <c r="K14" s="3"/>
    </row>
    <row r="15" spans="1:11" x14ac:dyDescent="0.25">
      <c r="A15" s="45"/>
      <c r="B15" s="45"/>
      <c r="C15" s="19">
        <v>4110</v>
      </c>
      <c r="D15" s="20" t="s">
        <v>16</v>
      </c>
      <c r="E15" s="15">
        <v>493498</v>
      </c>
      <c r="F15" s="15">
        <v>60000</v>
      </c>
      <c r="G15" s="16">
        <v>0</v>
      </c>
      <c r="H15" s="15">
        <f t="shared" ref="H15:H26" si="0">E15-F15+G15</f>
        <v>433498</v>
      </c>
      <c r="I15" s="3"/>
      <c r="J15" s="3"/>
      <c r="K15" s="3"/>
    </row>
    <row r="16" spans="1:11" x14ac:dyDescent="0.25">
      <c r="A16" s="45"/>
      <c r="B16" s="45"/>
      <c r="C16" s="21"/>
      <c r="D16" s="20" t="s">
        <v>18</v>
      </c>
      <c r="E16" s="15">
        <v>40900</v>
      </c>
      <c r="F16" s="16">
        <v>0</v>
      </c>
      <c r="G16" s="16">
        <v>0</v>
      </c>
      <c r="H16" s="15">
        <f t="shared" si="0"/>
        <v>40900</v>
      </c>
      <c r="I16" s="3"/>
      <c r="J16" s="3"/>
      <c r="K16" s="3"/>
    </row>
    <row r="17" spans="1:11" x14ac:dyDescent="0.25">
      <c r="A17" s="45"/>
      <c r="B17" s="45"/>
      <c r="C17" s="54" t="s">
        <v>17</v>
      </c>
      <c r="D17" s="43"/>
      <c r="E17" s="22">
        <f>E15+E16</f>
        <v>534398</v>
      </c>
      <c r="F17" s="22">
        <f>SUM(F15:F16)</f>
        <v>60000</v>
      </c>
      <c r="G17" s="55">
        <f t="shared" ref="G17:H17" si="1">SUM(G15:G16)</f>
        <v>0</v>
      </c>
      <c r="H17" s="22">
        <f t="shared" si="1"/>
        <v>474398</v>
      </c>
      <c r="I17" s="3"/>
      <c r="J17" s="3"/>
      <c r="K17" s="3"/>
    </row>
    <row r="18" spans="1:11" x14ac:dyDescent="0.25">
      <c r="A18" s="45"/>
      <c r="B18" s="45"/>
      <c r="C18" s="19">
        <v>4120</v>
      </c>
      <c r="D18" s="20" t="s">
        <v>16</v>
      </c>
      <c r="E18" s="15">
        <v>70214</v>
      </c>
      <c r="F18" s="15">
        <v>8880</v>
      </c>
      <c r="G18" s="16">
        <v>0</v>
      </c>
      <c r="H18" s="15">
        <f t="shared" si="0"/>
        <v>61334</v>
      </c>
      <c r="I18" s="3"/>
      <c r="J18" s="3"/>
      <c r="K18" s="3"/>
    </row>
    <row r="19" spans="1:11" x14ac:dyDescent="0.25">
      <c r="A19" s="45"/>
      <c r="B19" s="45"/>
      <c r="C19" s="21"/>
      <c r="D19" s="20" t="s">
        <v>18</v>
      </c>
      <c r="E19" s="15">
        <v>5100</v>
      </c>
      <c r="F19" s="16">
        <v>0</v>
      </c>
      <c r="G19" s="16">
        <v>0</v>
      </c>
      <c r="H19" s="15">
        <f t="shared" si="0"/>
        <v>5100</v>
      </c>
      <c r="I19" s="3"/>
      <c r="J19" s="3"/>
      <c r="K19" s="3"/>
    </row>
    <row r="20" spans="1:11" x14ac:dyDescent="0.25">
      <c r="A20" s="45"/>
      <c r="B20" s="45"/>
      <c r="C20" s="54" t="s">
        <v>19</v>
      </c>
      <c r="D20" s="43"/>
      <c r="E20" s="22">
        <f>SUM(E18:E19)</f>
        <v>75314</v>
      </c>
      <c r="F20" s="22">
        <f t="shared" ref="F20:H20" si="2">SUM(F18:F19)</f>
        <v>8880</v>
      </c>
      <c r="G20" s="55">
        <f t="shared" si="2"/>
        <v>0</v>
      </c>
      <c r="H20" s="22">
        <f t="shared" si="2"/>
        <v>66434</v>
      </c>
      <c r="I20" s="3"/>
      <c r="J20" s="3"/>
      <c r="K20" s="3"/>
    </row>
    <row r="21" spans="1:11" x14ac:dyDescent="0.25">
      <c r="A21" s="45"/>
      <c r="B21" s="45"/>
      <c r="C21" s="13">
        <v>4140</v>
      </c>
      <c r="D21" s="14" t="s">
        <v>16</v>
      </c>
      <c r="E21" s="15">
        <v>10000</v>
      </c>
      <c r="F21" s="16">
        <v>0</v>
      </c>
      <c r="G21" s="15">
        <v>14000</v>
      </c>
      <c r="H21" s="15">
        <f t="shared" si="0"/>
        <v>24000</v>
      </c>
      <c r="I21" s="3"/>
      <c r="J21" s="3"/>
      <c r="K21" s="3"/>
    </row>
    <row r="22" spans="1:11" x14ac:dyDescent="0.25">
      <c r="A22" s="45"/>
      <c r="B22" s="45"/>
      <c r="C22" s="54" t="s">
        <v>20</v>
      </c>
      <c r="D22" s="49"/>
      <c r="E22" s="22">
        <f>E21</f>
        <v>10000</v>
      </c>
      <c r="F22" s="55">
        <f t="shared" ref="F22:H22" si="3">F21</f>
        <v>0</v>
      </c>
      <c r="G22" s="22">
        <f t="shared" si="3"/>
        <v>14000</v>
      </c>
      <c r="H22" s="22">
        <f t="shared" si="3"/>
        <v>24000</v>
      </c>
      <c r="I22" s="3"/>
      <c r="J22" s="3"/>
      <c r="K22" s="3"/>
    </row>
    <row r="23" spans="1:11" x14ac:dyDescent="0.25">
      <c r="A23" s="45"/>
      <c r="B23" s="45"/>
      <c r="C23" s="13">
        <v>4170</v>
      </c>
      <c r="D23" s="14" t="s">
        <v>16</v>
      </c>
      <c r="E23" s="15">
        <v>92640</v>
      </c>
      <c r="F23" s="15">
        <v>42000</v>
      </c>
      <c r="G23" s="16">
        <v>0</v>
      </c>
      <c r="H23" s="15">
        <f t="shared" si="0"/>
        <v>50640</v>
      </c>
      <c r="I23" s="3"/>
      <c r="J23" s="3"/>
      <c r="K23" s="3"/>
    </row>
    <row r="24" spans="1:11" x14ac:dyDescent="0.25">
      <c r="A24" s="45"/>
      <c r="B24" s="45"/>
      <c r="C24" s="54" t="s">
        <v>21</v>
      </c>
      <c r="D24" s="49"/>
      <c r="E24" s="22">
        <f>E23</f>
        <v>92640</v>
      </c>
      <c r="F24" s="22">
        <f t="shared" ref="F24:H24" si="4">F23</f>
        <v>42000</v>
      </c>
      <c r="G24" s="55">
        <f t="shared" si="4"/>
        <v>0</v>
      </c>
      <c r="H24" s="22">
        <f t="shared" si="4"/>
        <v>50640</v>
      </c>
      <c r="I24" s="3"/>
      <c r="J24" s="3"/>
      <c r="K24" s="3"/>
    </row>
    <row r="25" spans="1:11" x14ac:dyDescent="0.25">
      <c r="A25" s="45"/>
      <c r="B25" s="45"/>
      <c r="C25" s="19">
        <v>4300</v>
      </c>
      <c r="D25" s="20" t="s">
        <v>16</v>
      </c>
      <c r="E25" s="15">
        <v>207806</v>
      </c>
      <c r="F25" s="16">
        <v>0</v>
      </c>
      <c r="G25" s="15">
        <v>42000</v>
      </c>
      <c r="H25" s="15">
        <f t="shared" si="0"/>
        <v>249806</v>
      </c>
      <c r="I25" s="3"/>
      <c r="J25" s="3"/>
      <c r="K25" s="3"/>
    </row>
    <row r="26" spans="1:11" x14ac:dyDescent="0.25">
      <c r="A26" s="45"/>
      <c r="B26" s="45"/>
      <c r="C26" s="21"/>
      <c r="D26" s="20" t="s">
        <v>18</v>
      </c>
      <c r="E26" s="15">
        <v>12600</v>
      </c>
      <c r="F26" s="16">
        <v>0</v>
      </c>
      <c r="G26" s="16">
        <v>0</v>
      </c>
      <c r="H26" s="15">
        <f t="shared" si="0"/>
        <v>12600</v>
      </c>
      <c r="I26" s="3"/>
      <c r="J26" s="3"/>
      <c r="K26" s="3"/>
    </row>
    <row r="27" spans="1:11" x14ac:dyDescent="0.25">
      <c r="A27" s="46"/>
      <c r="B27" s="46"/>
      <c r="C27" s="54" t="s">
        <v>22</v>
      </c>
      <c r="D27" s="49"/>
      <c r="E27" s="22">
        <f>SUM(E25:E26)</f>
        <v>220406</v>
      </c>
      <c r="F27" s="55">
        <f>SUM(F25:F26)</f>
        <v>0</v>
      </c>
      <c r="G27" s="22">
        <f t="shared" ref="G27:H27" si="5">SUM(G25:G26)</f>
        <v>42000</v>
      </c>
      <c r="H27" s="22">
        <f t="shared" si="5"/>
        <v>262406</v>
      </c>
      <c r="I27" s="3"/>
      <c r="J27" s="3"/>
      <c r="K27" s="3"/>
    </row>
    <row r="28" spans="1:11" x14ac:dyDescent="0.25">
      <c r="A28" s="47" t="s">
        <v>9</v>
      </c>
      <c r="B28" s="48"/>
      <c r="C28" s="48"/>
      <c r="D28" s="49"/>
      <c r="E28" s="22">
        <v>4023128</v>
      </c>
      <c r="F28" s="22">
        <f>F14+F17+F20+F24+F27+F22</f>
        <v>124880</v>
      </c>
      <c r="G28" s="22">
        <f>G14+G17+G20+G24+G27+G22</f>
        <v>56000</v>
      </c>
      <c r="H28" s="22">
        <f>E28-F28+G28</f>
        <v>3954248</v>
      </c>
      <c r="I28" s="3"/>
      <c r="J28" s="3"/>
      <c r="K28" s="3"/>
    </row>
    <row r="29" spans="1:11" x14ac:dyDescent="0.25">
      <c r="A29" s="9"/>
      <c r="B29" s="9"/>
      <c r="C29" s="9"/>
      <c r="D29" s="10"/>
      <c r="E29" s="9"/>
      <c r="F29" s="9"/>
      <c r="G29" s="9"/>
      <c r="H29" s="9"/>
      <c r="I29" s="3"/>
      <c r="J29" s="3"/>
      <c r="K29" s="3"/>
    </row>
    <row r="30" spans="1:11" x14ac:dyDescent="0.25">
      <c r="A30" s="23" t="s">
        <v>10</v>
      </c>
      <c r="B30" s="9"/>
      <c r="C30" s="9"/>
      <c r="D30" s="10"/>
      <c r="E30" s="9"/>
      <c r="F30" s="9"/>
      <c r="G30" s="9"/>
      <c r="H30" s="9"/>
      <c r="I30" s="3"/>
      <c r="J30" s="3"/>
      <c r="K30" s="3"/>
    </row>
    <row r="31" spans="1:11" ht="90" customHeight="1" x14ac:dyDescent="0.25">
      <c r="A31" s="40" t="s">
        <v>54</v>
      </c>
      <c r="B31" s="40"/>
      <c r="C31" s="40"/>
      <c r="D31" s="40"/>
      <c r="E31" s="40"/>
      <c r="F31" s="40"/>
      <c r="G31" s="40"/>
      <c r="H31" s="40"/>
      <c r="I31" s="3"/>
      <c r="J31" s="3"/>
      <c r="K31" s="3"/>
    </row>
    <row r="32" spans="1:11" x14ac:dyDescent="0.25">
      <c r="A32" s="41" t="s">
        <v>37</v>
      </c>
      <c r="B32" s="41"/>
      <c r="C32" s="41"/>
      <c r="D32" s="41"/>
      <c r="E32" s="41"/>
      <c r="F32" s="41"/>
      <c r="G32" s="41"/>
      <c r="H32" s="41"/>
      <c r="I32" s="3"/>
      <c r="J32" s="3"/>
      <c r="K32" s="3"/>
    </row>
    <row r="33" spans="1:11" ht="19.5" customHeight="1" x14ac:dyDescent="0.25">
      <c r="A33" s="41" t="s">
        <v>38</v>
      </c>
      <c r="B33" s="41"/>
      <c r="C33" s="41"/>
      <c r="D33" s="41"/>
      <c r="E33" s="41"/>
      <c r="F33" s="41"/>
      <c r="G33" s="41"/>
      <c r="H33" s="41"/>
      <c r="I33" s="3"/>
      <c r="J33" s="3"/>
      <c r="K33" s="3"/>
    </row>
    <row r="34" spans="1:11" ht="156.75" customHeight="1" x14ac:dyDescent="0.25">
      <c r="A34" s="42" t="s">
        <v>39</v>
      </c>
      <c r="B34" s="42"/>
      <c r="C34" s="42"/>
      <c r="D34" s="42"/>
      <c r="E34" s="42"/>
      <c r="F34" s="42"/>
      <c r="G34" s="42"/>
      <c r="H34" s="42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6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6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6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6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6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6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6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6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6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6"/>
      <c r="E57" s="3"/>
      <c r="F57" s="3"/>
      <c r="G57" s="3"/>
      <c r="H57" s="3"/>
      <c r="I57" s="3"/>
      <c r="J57" s="3"/>
      <c r="K57" s="3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2"/>
  <sheetViews>
    <sheetView topLeftCell="A7" workbookViewId="0">
      <selection activeCell="C32" sqref="C32:H32"/>
    </sheetView>
  </sheetViews>
  <sheetFormatPr defaultRowHeight="15" x14ac:dyDescent="0.25"/>
  <cols>
    <col min="1" max="1" width="21.42578125" customWidth="1"/>
    <col min="2" max="3" width="7.85546875" customWidth="1"/>
    <col min="4" max="4" width="13.5703125" style="7" customWidth="1"/>
    <col min="5" max="5" width="19.28515625" customWidth="1"/>
    <col min="6" max="6" width="14.28515625" customWidth="1"/>
    <col min="7" max="7" width="13.7109375" customWidth="1"/>
    <col min="8" max="8" width="15.7109375" customWidth="1"/>
  </cols>
  <sheetData>
    <row r="2" spans="1:11" x14ac:dyDescent="0.25">
      <c r="A2" s="9"/>
      <c r="B2" s="9"/>
      <c r="C2" s="9"/>
      <c r="D2" s="10"/>
      <c r="E2" s="9"/>
      <c r="F2" s="9"/>
      <c r="G2" s="52" t="s">
        <v>42</v>
      </c>
      <c r="H2" s="9"/>
      <c r="I2" s="5"/>
      <c r="J2" s="3"/>
      <c r="K2" s="3"/>
    </row>
    <row r="3" spans="1:11" x14ac:dyDescent="0.25">
      <c r="A3" s="9"/>
      <c r="B3" s="9"/>
      <c r="C3" s="9"/>
      <c r="D3" s="10"/>
      <c r="E3" s="9"/>
      <c r="F3" s="9"/>
      <c r="G3" s="52" t="s">
        <v>11</v>
      </c>
      <c r="H3" s="9"/>
      <c r="I3" s="5"/>
      <c r="J3" s="3"/>
      <c r="K3" s="3"/>
    </row>
    <row r="4" spans="1:11" x14ac:dyDescent="0.25">
      <c r="A4" s="9"/>
      <c r="B4" s="9"/>
      <c r="C4" s="9"/>
      <c r="D4" s="10"/>
      <c r="E4" s="9"/>
      <c r="F4" s="9"/>
      <c r="G4" s="52" t="s">
        <v>12</v>
      </c>
      <c r="H4" s="9"/>
      <c r="I4" s="39"/>
      <c r="J4" s="39"/>
      <c r="K4" s="39"/>
    </row>
    <row r="5" spans="1:11" x14ac:dyDescent="0.25">
      <c r="A5" s="9"/>
      <c r="B5" s="9"/>
      <c r="C5" s="9"/>
      <c r="D5" s="10"/>
      <c r="E5" s="9"/>
      <c r="F5" s="9"/>
      <c r="G5" s="52" t="s">
        <v>13</v>
      </c>
      <c r="H5" s="9"/>
      <c r="I5" s="5"/>
      <c r="J5" s="5"/>
      <c r="K5" s="5"/>
    </row>
    <row r="6" spans="1:11" x14ac:dyDescent="0.25">
      <c r="A6" s="9"/>
      <c r="B6" s="9"/>
      <c r="C6" s="9"/>
      <c r="D6" s="10"/>
      <c r="E6" s="9"/>
      <c r="F6" s="9"/>
      <c r="G6" s="52" t="s">
        <v>14</v>
      </c>
      <c r="H6" s="9"/>
      <c r="I6" s="5"/>
      <c r="J6" s="5"/>
      <c r="K6" s="5"/>
    </row>
    <row r="7" spans="1:11" x14ac:dyDescent="0.25">
      <c r="A7" s="9"/>
      <c r="B7" s="9"/>
      <c r="C7" s="9"/>
      <c r="D7" s="10"/>
      <c r="E7" s="9"/>
      <c r="F7" s="9"/>
      <c r="G7" s="52" t="s">
        <v>0</v>
      </c>
      <c r="H7" s="9"/>
      <c r="I7" s="2"/>
      <c r="J7" s="3"/>
      <c r="K7" s="3"/>
    </row>
    <row r="8" spans="1:11" x14ac:dyDescent="0.25">
      <c r="A8" s="9"/>
      <c r="B8" s="9"/>
      <c r="C8" s="9"/>
      <c r="D8" s="10"/>
      <c r="E8" s="9"/>
      <c r="F8" s="9"/>
      <c r="G8" s="52" t="s">
        <v>2</v>
      </c>
      <c r="H8" s="9"/>
      <c r="I8" s="2"/>
      <c r="J8" s="3"/>
      <c r="K8" s="3"/>
    </row>
    <row r="9" spans="1:11" x14ac:dyDescent="0.25">
      <c r="A9" s="9"/>
      <c r="B9" s="9"/>
      <c r="C9" s="9"/>
      <c r="D9" s="10"/>
      <c r="E9" s="9"/>
      <c r="F9" s="9"/>
      <c r="G9" s="9"/>
      <c r="H9" s="9"/>
      <c r="I9" s="3"/>
      <c r="J9" s="3"/>
      <c r="K9" s="3"/>
    </row>
    <row r="10" spans="1:11" x14ac:dyDescent="0.25">
      <c r="A10" s="9"/>
      <c r="B10" s="52" t="s">
        <v>55</v>
      </c>
      <c r="C10" s="9"/>
      <c r="D10" s="10"/>
      <c r="E10" s="9"/>
      <c r="F10" s="9"/>
      <c r="G10" s="9"/>
      <c r="H10" s="9"/>
      <c r="I10" s="3"/>
      <c r="J10" s="3"/>
      <c r="K10" s="3"/>
    </row>
    <row r="11" spans="1:11" x14ac:dyDescent="0.25">
      <c r="A11" s="9"/>
      <c r="B11" s="9"/>
      <c r="C11" s="9"/>
      <c r="D11" s="10"/>
      <c r="E11" s="9"/>
      <c r="F11" s="9"/>
      <c r="G11" s="9"/>
      <c r="H11" s="9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52</v>
      </c>
      <c r="H12" s="12" t="s">
        <v>7</v>
      </c>
      <c r="I12" s="3"/>
      <c r="J12" s="3"/>
      <c r="K12" s="3"/>
    </row>
    <row r="13" spans="1:11" ht="33.75" x14ac:dyDescent="0.25">
      <c r="A13" s="44">
        <v>851</v>
      </c>
      <c r="B13" s="44">
        <v>85195</v>
      </c>
      <c r="C13" s="24">
        <v>4040</v>
      </c>
      <c r="D13" s="25" t="s">
        <v>23</v>
      </c>
      <c r="E13" s="26">
        <v>196124</v>
      </c>
      <c r="F13" s="26">
        <v>14000</v>
      </c>
      <c r="G13" s="27">
        <v>0</v>
      </c>
      <c r="H13" s="26">
        <f>E13-F13+G13</f>
        <v>182124</v>
      </c>
      <c r="I13" s="3"/>
      <c r="J13" s="3"/>
      <c r="K13" s="3"/>
    </row>
    <row r="14" spans="1:11" x14ac:dyDescent="0.25">
      <c r="A14" s="45"/>
      <c r="B14" s="45"/>
      <c r="C14" s="53" t="s">
        <v>15</v>
      </c>
      <c r="D14" s="49"/>
      <c r="E14" s="22">
        <f>E13</f>
        <v>196124</v>
      </c>
      <c r="F14" s="22">
        <f>F13</f>
        <v>14000</v>
      </c>
      <c r="G14" s="55">
        <f>G13</f>
        <v>0</v>
      </c>
      <c r="H14" s="22">
        <f>H13</f>
        <v>182124</v>
      </c>
      <c r="I14" s="3"/>
      <c r="J14" s="3"/>
      <c r="K14" s="3"/>
    </row>
    <row r="15" spans="1:11" ht="33.75" x14ac:dyDescent="0.25">
      <c r="A15" s="45"/>
      <c r="B15" s="45"/>
      <c r="C15" s="28">
        <v>4110</v>
      </c>
      <c r="D15" s="29" t="s">
        <v>35</v>
      </c>
      <c r="E15" s="26">
        <v>451574</v>
      </c>
      <c r="F15" s="26">
        <v>58133.68</v>
      </c>
      <c r="G15" s="27">
        <v>0</v>
      </c>
      <c r="H15" s="26">
        <f t="shared" ref="H15:H31" si="0">E15-F15+G15</f>
        <v>393440.32</v>
      </c>
      <c r="I15" s="3"/>
      <c r="J15" s="3"/>
      <c r="K15" s="3"/>
    </row>
    <row r="16" spans="1:11" ht="22.5" x14ac:dyDescent="0.25">
      <c r="A16" s="45"/>
      <c r="B16" s="45"/>
      <c r="C16" s="30"/>
      <c r="D16" s="29" t="s">
        <v>24</v>
      </c>
      <c r="E16" s="26">
        <v>33203</v>
      </c>
      <c r="F16" s="26">
        <v>1866.32</v>
      </c>
      <c r="G16" s="27">
        <v>0</v>
      </c>
      <c r="H16" s="26">
        <f t="shared" si="0"/>
        <v>31336.68</v>
      </c>
      <c r="I16" s="3"/>
      <c r="J16" s="3"/>
      <c r="K16" s="3"/>
    </row>
    <row r="17" spans="1:11" ht="22.5" x14ac:dyDescent="0.25">
      <c r="A17" s="45"/>
      <c r="B17" s="45"/>
      <c r="C17" s="30"/>
      <c r="D17" s="29" t="s">
        <v>25</v>
      </c>
      <c r="E17" s="26">
        <v>8721</v>
      </c>
      <c r="F17" s="27">
        <v>0</v>
      </c>
      <c r="G17" s="27">
        <v>0</v>
      </c>
      <c r="H17" s="26">
        <f t="shared" si="0"/>
        <v>8721</v>
      </c>
      <c r="I17" s="3"/>
      <c r="J17" s="3"/>
      <c r="K17" s="3"/>
    </row>
    <row r="18" spans="1:11" ht="34.5" x14ac:dyDescent="0.25">
      <c r="A18" s="45"/>
      <c r="B18" s="45"/>
      <c r="C18" s="21"/>
      <c r="D18" s="31" t="s">
        <v>36</v>
      </c>
      <c r="E18" s="26">
        <v>40900</v>
      </c>
      <c r="F18" s="27">
        <v>0</v>
      </c>
      <c r="G18" s="27">
        <v>0</v>
      </c>
      <c r="H18" s="26">
        <f t="shared" si="0"/>
        <v>40900</v>
      </c>
      <c r="I18" s="3"/>
      <c r="J18" s="3"/>
      <c r="K18" s="3"/>
    </row>
    <row r="19" spans="1:11" x14ac:dyDescent="0.25">
      <c r="A19" s="45"/>
      <c r="B19" s="45"/>
      <c r="C19" s="54" t="s">
        <v>17</v>
      </c>
      <c r="D19" s="49"/>
      <c r="E19" s="22">
        <f>SUM(E15:E18)</f>
        <v>534398</v>
      </c>
      <c r="F19" s="22">
        <f>SUM(F15:F18)</f>
        <v>60000</v>
      </c>
      <c r="G19" s="55">
        <f>SUM(G15:G18)</f>
        <v>0</v>
      </c>
      <c r="H19" s="22">
        <f>SUM(H15:H18)</f>
        <v>474398</v>
      </c>
      <c r="I19" s="3"/>
      <c r="J19" s="3"/>
      <c r="K19" s="3"/>
    </row>
    <row r="20" spans="1:11" ht="33.75" x14ac:dyDescent="0.25">
      <c r="A20" s="45"/>
      <c r="B20" s="45"/>
      <c r="C20" s="19">
        <v>4120</v>
      </c>
      <c r="D20" s="29" t="s">
        <v>33</v>
      </c>
      <c r="E20" s="26">
        <v>64168</v>
      </c>
      <c r="F20" s="26">
        <v>7110.37</v>
      </c>
      <c r="G20" s="27">
        <v>0</v>
      </c>
      <c r="H20" s="26">
        <f t="shared" si="0"/>
        <v>57057.63</v>
      </c>
      <c r="I20" s="3"/>
      <c r="J20" s="3"/>
      <c r="K20" s="3"/>
    </row>
    <row r="21" spans="1:11" ht="22.5" x14ac:dyDescent="0.25">
      <c r="A21" s="45"/>
      <c r="B21" s="45"/>
      <c r="C21" s="30"/>
      <c r="D21" s="29" t="s">
        <v>26</v>
      </c>
      <c r="E21" s="26">
        <v>4805</v>
      </c>
      <c r="F21" s="26">
        <v>1769.63</v>
      </c>
      <c r="G21" s="27">
        <v>0</v>
      </c>
      <c r="H21" s="26">
        <f t="shared" si="0"/>
        <v>3035.37</v>
      </c>
      <c r="I21" s="3"/>
      <c r="J21" s="3"/>
      <c r="K21" s="3"/>
    </row>
    <row r="22" spans="1:11" ht="22.5" x14ac:dyDescent="0.25">
      <c r="A22" s="45"/>
      <c r="B22" s="45"/>
      <c r="C22" s="30"/>
      <c r="D22" s="29" t="s">
        <v>27</v>
      </c>
      <c r="E22" s="26">
        <v>1241</v>
      </c>
      <c r="F22" s="27">
        <v>0</v>
      </c>
      <c r="G22" s="27">
        <v>0</v>
      </c>
      <c r="H22" s="26">
        <f t="shared" ref="H22" si="1">E22-F22+G22</f>
        <v>1241</v>
      </c>
      <c r="I22" s="3"/>
      <c r="J22" s="3"/>
      <c r="K22" s="3"/>
    </row>
    <row r="23" spans="1:11" ht="34.5" x14ac:dyDescent="0.25">
      <c r="A23" s="45"/>
      <c r="B23" s="45"/>
      <c r="C23" s="21"/>
      <c r="D23" s="31" t="s">
        <v>34</v>
      </c>
      <c r="E23" s="26">
        <v>5100</v>
      </c>
      <c r="F23" s="27">
        <v>0</v>
      </c>
      <c r="G23" s="27">
        <v>0</v>
      </c>
      <c r="H23" s="26">
        <f t="shared" si="0"/>
        <v>5100</v>
      </c>
      <c r="I23" s="3"/>
      <c r="J23" s="3"/>
      <c r="K23" s="3"/>
    </row>
    <row r="24" spans="1:11" x14ac:dyDescent="0.25">
      <c r="A24" s="45"/>
      <c r="B24" s="45"/>
      <c r="C24" s="54" t="s">
        <v>19</v>
      </c>
      <c r="D24" s="49"/>
      <c r="E24" s="22">
        <f>SUM(E20:E23)</f>
        <v>75314</v>
      </c>
      <c r="F24" s="22">
        <f t="shared" ref="F24:H24" si="2">SUM(F20:F23)</f>
        <v>8880</v>
      </c>
      <c r="G24" s="55">
        <f t="shared" si="2"/>
        <v>0</v>
      </c>
      <c r="H24" s="22">
        <f t="shared" si="2"/>
        <v>66434</v>
      </c>
      <c r="I24" s="3"/>
      <c r="J24" s="3"/>
      <c r="K24" s="3"/>
    </row>
    <row r="25" spans="1:11" ht="23.25" x14ac:dyDescent="0.25">
      <c r="A25" s="45"/>
      <c r="B25" s="45"/>
      <c r="C25" s="13">
        <v>4140</v>
      </c>
      <c r="D25" s="32" t="s">
        <v>28</v>
      </c>
      <c r="E25" s="26">
        <v>10000</v>
      </c>
      <c r="F25" s="27">
        <v>0</v>
      </c>
      <c r="G25" s="26">
        <v>14000</v>
      </c>
      <c r="H25" s="26">
        <f t="shared" si="0"/>
        <v>24000</v>
      </c>
      <c r="I25" s="3"/>
      <c r="J25" s="3"/>
      <c r="K25" s="3"/>
    </row>
    <row r="26" spans="1:11" x14ac:dyDescent="0.25">
      <c r="A26" s="45"/>
      <c r="B26" s="45"/>
      <c r="C26" s="54" t="s">
        <v>20</v>
      </c>
      <c r="D26" s="49"/>
      <c r="E26" s="22">
        <f>E25</f>
        <v>10000</v>
      </c>
      <c r="F26" s="55">
        <f t="shared" ref="F26:H26" si="3">F25</f>
        <v>0</v>
      </c>
      <c r="G26" s="22">
        <f t="shared" si="3"/>
        <v>14000</v>
      </c>
      <c r="H26" s="22">
        <f t="shared" si="3"/>
        <v>24000</v>
      </c>
      <c r="I26" s="3"/>
      <c r="J26" s="3"/>
      <c r="K26" s="3"/>
    </row>
    <row r="27" spans="1:11" ht="23.25" x14ac:dyDescent="0.25">
      <c r="A27" s="45"/>
      <c r="B27" s="45"/>
      <c r="C27" s="13">
        <v>4170</v>
      </c>
      <c r="D27" s="32" t="s">
        <v>29</v>
      </c>
      <c r="E27" s="26">
        <v>92640</v>
      </c>
      <c r="F27" s="26">
        <v>42000</v>
      </c>
      <c r="G27" s="27">
        <v>0</v>
      </c>
      <c r="H27" s="26">
        <f t="shared" si="0"/>
        <v>50640</v>
      </c>
      <c r="I27" s="3"/>
      <c r="J27" s="3"/>
      <c r="K27" s="3"/>
    </row>
    <row r="28" spans="1:11" x14ac:dyDescent="0.25">
      <c r="A28" s="45"/>
      <c r="B28" s="45"/>
      <c r="C28" s="54" t="s">
        <v>21</v>
      </c>
      <c r="D28" s="49"/>
      <c r="E28" s="22">
        <f>E27</f>
        <v>92640</v>
      </c>
      <c r="F28" s="22">
        <f t="shared" ref="F28:H28" si="4">F27</f>
        <v>42000</v>
      </c>
      <c r="G28" s="55">
        <f t="shared" si="4"/>
        <v>0</v>
      </c>
      <c r="H28" s="22">
        <f t="shared" si="4"/>
        <v>50640</v>
      </c>
      <c r="I28" s="3"/>
      <c r="J28" s="3"/>
      <c r="K28" s="3"/>
    </row>
    <row r="29" spans="1:11" x14ac:dyDescent="0.25">
      <c r="A29" s="45"/>
      <c r="B29" s="45"/>
      <c r="C29" s="19">
        <v>4300</v>
      </c>
      <c r="D29" s="20" t="s">
        <v>30</v>
      </c>
      <c r="E29" s="26">
        <v>207656</v>
      </c>
      <c r="F29" s="27">
        <v>0</v>
      </c>
      <c r="G29" s="26">
        <v>42000</v>
      </c>
      <c r="H29" s="26">
        <f t="shared" si="0"/>
        <v>249656</v>
      </c>
      <c r="I29" s="3"/>
      <c r="J29" s="3"/>
      <c r="K29" s="3"/>
    </row>
    <row r="30" spans="1:11" ht="23.25" x14ac:dyDescent="0.25">
      <c r="A30" s="45"/>
      <c r="B30" s="45"/>
      <c r="C30" s="30"/>
      <c r="D30" s="31" t="s">
        <v>31</v>
      </c>
      <c r="E30" s="26">
        <v>150</v>
      </c>
      <c r="F30" s="27">
        <v>0</v>
      </c>
      <c r="G30" s="27">
        <v>0</v>
      </c>
      <c r="H30" s="26">
        <f t="shared" ref="H30" si="5">E30-F30+G30</f>
        <v>150</v>
      </c>
      <c r="I30" s="3"/>
      <c r="J30" s="3"/>
      <c r="K30" s="3"/>
    </row>
    <row r="31" spans="1:11" ht="23.25" x14ac:dyDescent="0.25">
      <c r="A31" s="45"/>
      <c r="B31" s="45"/>
      <c r="C31" s="21"/>
      <c r="D31" s="31" t="s">
        <v>32</v>
      </c>
      <c r="E31" s="26">
        <v>12600</v>
      </c>
      <c r="F31" s="27">
        <v>0</v>
      </c>
      <c r="G31" s="27">
        <v>0</v>
      </c>
      <c r="H31" s="26">
        <f t="shared" si="0"/>
        <v>12600</v>
      </c>
      <c r="I31" s="3"/>
      <c r="J31" s="3"/>
      <c r="K31" s="3"/>
    </row>
    <row r="32" spans="1:11" x14ac:dyDescent="0.25">
      <c r="A32" s="46"/>
      <c r="B32" s="46"/>
      <c r="C32" s="54" t="s">
        <v>22</v>
      </c>
      <c r="D32" s="49"/>
      <c r="E32" s="22">
        <f>SUM(E29:E31)</f>
        <v>220406</v>
      </c>
      <c r="F32" s="55">
        <f>SUM(F29:F31)</f>
        <v>0</v>
      </c>
      <c r="G32" s="22">
        <f t="shared" ref="G32:H32" si="6">SUM(G29:G31)</f>
        <v>42000</v>
      </c>
      <c r="H32" s="22">
        <f t="shared" si="6"/>
        <v>262406</v>
      </c>
      <c r="I32" s="3"/>
      <c r="J32" s="3"/>
      <c r="K32" s="3"/>
    </row>
    <row r="33" spans="1:11" x14ac:dyDescent="0.25">
      <c r="A33" s="47" t="s">
        <v>9</v>
      </c>
      <c r="B33" s="48"/>
      <c r="C33" s="48"/>
      <c r="D33" s="49"/>
      <c r="E33" s="22">
        <v>4023128</v>
      </c>
      <c r="F33" s="22">
        <f>F14+F19+F24+F28+F32+F26</f>
        <v>124880</v>
      </c>
      <c r="G33" s="22">
        <f>G14+G19+G24+G28+G32+G26</f>
        <v>56000</v>
      </c>
      <c r="H33" s="22">
        <f>E33-F33+G33</f>
        <v>3954248</v>
      </c>
      <c r="I33" s="3"/>
      <c r="J33" s="3"/>
      <c r="K33" s="3"/>
    </row>
    <row r="34" spans="1:11" x14ac:dyDescent="0.25">
      <c r="A34" s="9"/>
      <c r="B34" s="9"/>
      <c r="C34" s="9"/>
      <c r="D34" s="10"/>
      <c r="E34" s="9"/>
      <c r="F34" s="9"/>
      <c r="G34" s="9"/>
      <c r="H34" s="9"/>
      <c r="I34" s="3"/>
      <c r="J34" s="3"/>
      <c r="K34" s="3"/>
    </row>
    <row r="35" spans="1:11" x14ac:dyDescent="0.25">
      <c r="A35" s="23" t="s">
        <v>10</v>
      </c>
      <c r="B35" s="9"/>
      <c r="C35" s="9"/>
      <c r="D35" s="10"/>
      <c r="E35" s="9"/>
      <c r="F35" s="9"/>
      <c r="G35" s="9"/>
      <c r="H35" s="9"/>
      <c r="I35" s="3"/>
      <c r="J35" s="3"/>
      <c r="K35" s="3"/>
    </row>
    <row r="36" spans="1:11" ht="101.25" customHeight="1" x14ac:dyDescent="0.25">
      <c r="A36" s="42" t="s">
        <v>40</v>
      </c>
      <c r="B36" s="42"/>
      <c r="C36" s="42"/>
      <c r="D36" s="42"/>
      <c r="E36" s="42"/>
      <c r="F36" s="42"/>
      <c r="G36" s="42"/>
      <c r="H36" s="42"/>
      <c r="I36" s="3"/>
      <c r="J36" s="3"/>
      <c r="K36" s="3"/>
    </row>
    <row r="37" spans="1:11" x14ac:dyDescent="0.25">
      <c r="A37" s="50"/>
      <c r="B37" s="50"/>
      <c r="C37" s="50"/>
      <c r="D37" s="50"/>
      <c r="E37" s="50"/>
      <c r="F37" s="50"/>
      <c r="G37" s="50"/>
      <c r="H37" s="50"/>
      <c r="I37" s="3"/>
      <c r="J37" s="3"/>
      <c r="K37" s="3"/>
    </row>
    <row r="38" spans="1:11" ht="19.5" customHeight="1" x14ac:dyDescent="0.25">
      <c r="A38" s="50"/>
      <c r="B38" s="50"/>
      <c r="C38" s="50"/>
      <c r="D38" s="50"/>
      <c r="E38" s="50"/>
      <c r="F38" s="50"/>
      <c r="G38" s="50"/>
      <c r="H38" s="50"/>
      <c r="I38" s="3"/>
      <c r="J38" s="3"/>
      <c r="K38" s="3"/>
    </row>
    <row r="39" spans="1:11" ht="34.5" customHeight="1" x14ac:dyDescent="0.25">
      <c r="A39" s="51"/>
      <c r="B39" s="51"/>
      <c r="C39" s="51"/>
      <c r="D39" s="51"/>
      <c r="E39" s="51"/>
      <c r="F39" s="51"/>
      <c r="G39" s="51"/>
      <c r="H39" s="51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6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6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6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6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6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6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6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6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6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6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6"/>
      <c r="E58" s="3"/>
      <c r="F58" s="3"/>
      <c r="G58" s="3"/>
      <c r="H58" s="3"/>
      <c r="I58" s="3"/>
      <c r="J58" s="3"/>
      <c r="K58" s="3"/>
    </row>
    <row r="59" spans="1:11" x14ac:dyDescent="0.25">
      <c r="A59" s="3"/>
      <c r="B59" s="3"/>
      <c r="C59" s="3"/>
      <c r="D59" s="6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6"/>
      <c r="E60" s="3"/>
      <c r="F60" s="3"/>
      <c r="G60" s="3"/>
      <c r="H60" s="3"/>
      <c r="I60" s="3"/>
      <c r="J60" s="3"/>
      <c r="K60" s="3"/>
    </row>
    <row r="61" spans="1:11" x14ac:dyDescent="0.25">
      <c r="A61" s="3"/>
      <c r="B61" s="3"/>
      <c r="C61" s="3"/>
      <c r="D61" s="6"/>
      <c r="E61" s="3"/>
      <c r="F61" s="3"/>
      <c r="G61" s="3"/>
      <c r="H61" s="3"/>
      <c r="I61" s="3"/>
      <c r="J61" s="3"/>
      <c r="K61" s="3"/>
    </row>
    <row r="62" spans="1:11" x14ac:dyDescent="0.25">
      <c r="A62" s="3"/>
      <c r="B62" s="3"/>
      <c r="C62" s="3"/>
      <c r="D62" s="6"/>
      <c r="E62" s="3"/>
      <c r="F62" s="3"/>
      <c r="G62" s="3"/>
      <c r="H62" s="3"/>
      <c r="I62" s="3"/>
      <c r="J62" s="3"/>
      <c r="K62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workbookViewId="0">
      <selection activeCell="A24" sqref="A24"/>
    </sheetView>
  </sheetViews>
  <sheetFormatPr defaultRowHeight="15" x14ac:dyDescent="0.25"/>
  <cols>
    <col min="1" max="1" width="20.42578125" customWidth="1"/>
    <col min="2" max="2" width="8.42578125" customWidth="1"/>
    <col min="4" max="4" width="10.42578125" style="7" customWidth="1"/>
    <col min="5" max="5" width="17.28515625" customWidth="1"/>
    <col min="6" max="6" width="14.28515625" customWidth="1"/>
    <col min="7" max="7" width="13.7109375" customWidth="1"/>
    <col min="8" max="8" width="15.42578125" customWidth="1"/>
  </cols>
  <sheetData>
    <row r="2" spans="1:11" x14ac:dyDescent="0.25">
      <c r="A2" s="9"/>
      <c r="B2" s="9"/>
      <c r="C2" s="9"/>
      <c r="D2" s="10"/>
      <c r="E2" s="9"/>
      <c r="F2" s="9"/>
      <c r="G2" s="37" t="s">
        <v>46</v>
      </c>
      <c r="H2" s="9"/>
      <c r="I2" s="8"/>
      <c r="J2" s="3"/>
      <c r="K2" s="3"/>
    </row>
    <row r="3" spans="1:11" x14ac:dyDescent="0.25">
      <c r="A3" s="9"/>
      <c r="B3" s="9"/>
      <c r="C3" s="9"/>
      <c r="D3" s="10"/>
      <c r="E3" s="9"/>
      <c r="F3" s="9"/>
      <c r="G3" s="9" t="s">
        <v>11</v>
      </c>
      <c r="H3" s="9"/>
      <c r="I3" s="8"/>
      <c r="J3" s="3"/>
      <c r="K3" s="3"/>
    </row>
    <row r="4" spans="1:11" x14ac:dyDescent="0.25">
      <c r="A4" s="9"/>
      <c r="B4" s="9"/>
      <c r="C4" s="9"/>
      <c r="D4" s="10"/>
      <c r="E4" s="9"/>
      <c r="F4" s="9"/>
      <c r="G4" s="9" t="s">
        <v>12</v>
      </c>
      <c r="H4" s="9"/>
      <c r="I4" s="39"/>
      <c r="J4" s="39"/>
      <c r="K4" s="39"/>
    </row>
    <row r="5" spans="1:11" x14ac:dyDescent="0.25">
      <c r="A5" s="9"/>
      <c r="B5" s="9"/>
      <c r="C5" s="9"/>
      <c r="D5" s="10"/>
      <c r="E5" s="9"/>
      <c r="F5" s="9"/>
      <c r="G5" s="9" t="s">
        <v>13</v>
      </c>
      <c r="H5" s="9"/>
      <c r="I5" s="8"/>
      <c r="J5" s="8"/>
      <c r="K5" s="8"/>
    </row>
    <row r="6" spans="1:11" x14ac:dyDescent="0.25">
      <c r="A6" s="9"/>
      <c r="B6" s="9"/>
      <c r="C6" s="9"/>
      <c r="D6" s="10"/>
      <c r="E6" s="9"/>
      <c r="F6" s="9"/>
      <c r="G6" s="9" t="s">
        <v>14</v>
      </c>
      <c r="H6" s="9"/>
      <c r="I6" s="8"/>
      <c r="J6" s="8"/>
      <c r="K6" s="8"/>
    </row>
    <row r="7" spans="1:11" x14ac:dyDescent="0.25">
      <c r="A7" s="9"/>
      <c r="B7" s="9"/>
      <c r="C7" s="9"/>
      <c r="D7" s="10"/>
      <c r="E7" s="9"/>
      <c r="F7" s="9"/>
      <c r="G7" s="9" t="s">
        <v>0</v>
      </c>
      <c r="H7" s="9"/>
      <c r="I7" s="2"/>
      <c r="J7" s="3"/>
      <c r="K7" s="3"/>
    </row>
    <row r="8" spans="1:11" x14ac:dyDescent="0.25">
      <c r="A8" s="9"/>
      <c r="B8" s="9"/>
      <c r="C8" s="9"/>
      <c r="D8" s="10"/>
      <c r="E8" s="9"/>
      <c r="F8" s="9"/>
      <c r="G8" s="9" t="s">
        <v>2</v>
      </c>
      <c r="H8" s="9"/>
      <c r="I8" s="2"/>
      <c r="J8" s="3"/>
      <c r="K8" s="3"/>
    </row>
    <row r="9" spans="1:11" x14ac:dyDescent="0.25">
      <c r="A9" s="9"/>
      <c r="B9" s="9"/>
      <c r="C9" s="9"/>
      <c r="D9" s="10"/>
      <c r="E9" s="9"/>
      <c r="F9" s="9"/>
      <c r="G9" s="9"/>
      <c r="H9" s="9"/>
      <c r="I9" s="3"/>
      <c r="J9" s="3"/>
      <c r="K9" s="3"/>
    </row>
    <row r="10" spans="1:11" x14ac:dyDescent="0.25">
      <c r="A10" s="9"/>
      <c r="B10" s="52" t="s">
        <v>55</v>
      </c>
      <c r="C10" s="9"/>
      <c r="D10" s="10"/>
      <c r="E10" s="9"/>
      <c r="F10" s="9"/>
      <c r="G10" s="9"/>
      <c r="H10" s="9"/>
      <c r="I10" s="3"/>
      <c r="J10" s="3"/>
      <c r="K10" s="3"/>
    </row>
    <row r="11" spans="1:11" x14ac:dyDescent="0.25">
      <c r="A11" s="9"/>
      <c r="B11" s="9"/>
      <c r="C11" s="9"/>
      <c r="D11" s="10"/>
      <c r="E11" s="9"/>
      <c r="F11" s="9"/>
      <c r="G11" s="9"/>
      <c r="H11" s="9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52</v>
      </c>
      <c r="H12" s="12" t="s">
        <v>7</v>
      </c>
      <c r="I12" s="3"/>
      <c r="J12" s="3"/>
      <c r="K12" s="3"/>
    </row>
    <row r="13" spans="1:11" x14ac:dyDescent="0.25">
      <c r="A13" s="44">
        <v>851</v>
      </c>
      <c r="B13" s="44">
        <v>85195</v>
      </c>
      <c r="C13" s="19">
        <v>4010</v>
      </c>
      <c r="D13" s="20" t="s">
        <v>16</v>
      </c>
      <c r="E13" s="15">
        <v>2296389</v>
      </c>
      <c r="F13" s="15">
        <v>4654.62</v>
      </c>
      <c r="G13" s="16">
        <v>0</v>
      </c>
      <c r="H13" s="15">
        <f t="shared" ref="H13:H14" si="0">E13-F13+G13</f>
        <v>2291734.38</v>
      </c>
      <c r="I13" s="3"/>
      <c r="J13" s="3"/>
      <c r="K13" s="3"/>
    </row>
    <row r="14" spans="1:11" x14ac:dyDescent="0.25">
      <c r="A14" s="45"/>
      <c r="B14" s="45"/>
      <c r="C14" s="21"/>
      <c r="D14" s="20" t="s">
        <v>18</v>
      </c>
      <c r="E14" s="15">
        <v>258700</v>
      </c>
      <c r="F14" s="16">
        <v>0</v>
      </c>
      <c r="G14" s="16">
        <v>0</v>
      </c>
      <c r="H14" s="15">
        <f t="shared" si="0"/>
        <v>258700</v>
      </c>
      <c r="I14" s="3"/>
      <c r="J14" s="3"/>
      <c r="K14" s="3"/>
    </row>
    <row r="15" spans="1:11" x14ac:dyDescent="0.25">
      <c r="A15" s="45"/>
      <c r="B15" s="45"/>
      <c r="C15" s="54" t="s">
        <v>41</v>
      </c>
      <c r="D15" s="49"/>
      <c r="E15" s="22">
        <f>E13+E14</f>
        <v>2555089</v>
      </c>
      <c r="F15" s="22">
        <f>SUM(F13:F14)</f>
        <v>4654.62</v>
      </c>
      <c r="G15" s="55">
        <f t="shared" ref="G15:H15" si="1">SUM(G13:G14)</f>
        <v>0</v>
      </c>
      <c r="H15" s="22">
        <f t="shared" si="1"/>
        <v>2550434.38</v>
      </c>
      <c r="I15" s="3"/>
      <c r="J15" s="3"/>
      <c r="K15" s="3"/>
    </row>
    <row r="16" spans="1:11" x14ac:dyDescent="0.25">
      <c r="A16" s="45"/>
      <c r="B16" s="45"/>
      <c r="C16" s="13">
        <v>4040</v>
      </c>
      <c r="D16" s="14" t="s">
        <v>16</v>
      </c>
      <c r="E16" s="15">
        <v>182124</v>
      </c>
      <c r="F16" s="15">
        <v>145.38</v>
      </c>
      <c r="G16" s="16">
        <v>0</v>
      </c>
      <c r="H16" s="15">
        <f>E16-F16+G16</f>
        <v>181978.62</v>
      </c>
      <c r="I16" s="3"/>
      <c r="J16" s="3"/>
      <c r="K16" s="3"/>
    </row>
    <row r="17" spans="1:11" x14ac:dyDescent="0.25">
      <c r="A17" s="45"/>
      <c r="B17" s="45"/>
      <c r="C17" s="53" t="s">
        <v>15</v>
      </c>
      <c r="D17" s="49"/>
      <c r="E17" s="22">
        <f>E16</f>
        <v>182124</v>
      </c>
      <c r="F17" s="22">
        <f>F16</f>
        <v>145.38</v>
      </c>
      <c r="G17" s="55">
        <f>G16</f>
        <v>0</v>
      </c>
      <c r="H17" s="22">
        <f>H16</f>
        <v>181978.62</v>
      </c>
      <c r="I17" s="3"/>
      <c r="J17" s="3"/>
      <c r="K17" s="3"/>
    </row>
    <row r="18" spans="1:11" x14ac:dyDescent="0.25">
      <c r="A18" s="45"/>
      <c r="B18" s="45"/>
      <c r="C18" s="13">
        <v>4170</v>
      </c>
      <c r="D18" s="14" t="s">
        <v>16</v>
      </c>
      <c r="E18" s="15">
        <v>50640</v>
      </c>
      <c r="F18" s="15"/>
      <c r="G18" s="15">
        <v>4800</v>
      </c>
      <c r="H18" s="15">
        <f t="shared" ref="H18" si="2">E18-F18+G18</f>
        <v>55440</v>
      </c>
      <c r="I18" s="3"/>
      <c r="J18" s="3"/>
      <c r="K18" s="3"/>
    </row>
    <row r="19" spans="1:11" x14ac:dyDescent="0.25">
      <c r="A19" s="46"/>
      <c r="B19" s="46"/>
      <c r="C19" s="54" t="s">
        <v>21</v>
      </c>
      <c r="D19" s="49"/>
      <c r="E19" s="22">
        <f>E18</f>
        <v>50640</v>
      </c>
      <c r="F19" s="22">
        <f t="shared" ref="F19:H19" si="3">F18</f>
        <v>0</v>
      </c>
      <c r="G19" s="22">
        <f t="shared" si="3"/>
        <v>4800</v>
      </c>
      <c r="H19" s="22">
        <f t="shared" si="3"/>
        <v>55440</v>
      </c>
      <c r="I19" s="3"/>
      <c r="J19" s="3"/>
      <c r="K19" s="3"/>
    </row>
    <row r="20" spans="1:11" x14ac:dyDescent="0.25">
      <c r="A20" s="47" t="s">
        <v>9</v>
      </c>
      <c r="B20" s="48"/>
      <c r="C20" s="48"/>
      <c r="D20" s="49"/>
      <c r="E20" s="22">
        <v>3954248</v>
      </c>
      <c r="F20" s="22">
        <f>F17+F19+F15</f>
        <v>4800</v>
      </c>
      <c r="G20" s="22">
        <f>G17+G19+G15</f>
        <v>4800</v>
      </c>
      <c r="H20" s="22">
        <f>E20-F20+G20</f>
        <v>3954248</v>
      </c>
      <c r="I20" s="3"/>
      <c r="J20" s="3"/>
      <c r="K20" s="3"/>
    </row>
    <row r="21" spans="1:11" x14ac:dyDescent="0.25">
      <c r="A21" s="9"/>
      <c r="B21" s="9"/>
      <c r="C21" s="9"/>
      <c r="D21" s="10"/>
      <c r="E21" s="9"/>
      <c r="F21" s="9"/>
      <c r="G21" s="9"/>
      <c r="H21" s="9"/>
      <c r="I21" s="3"/>
      <c r="J21" s="3"/>
      <c r="K21" s="3"/>
    </row>
    <row r="22" spans="1:11" x14ac:dyDescent="0.25">
      <c r="A22" s="23" t="s">
        <v>10</v>
      </c>
      <c r="B22" s="9"/>
      <c r="C22" s="9"/>
      <c r="D22" s="10"/>
      <c r="E22" s="9"/>
      <c r="F22" s="9"/>
      <c r="G22" s="9"/>
      <c r="H22" s="9"/>
      <c r="I22" s="3"/>
      <c r="J22" s="3"/>
      <c r="K22" s="3"/>
    </row>
    <row r="23" spans="1:11" ht="188.25" customHeight="1" x14ac:dyDescent="0.25">
      <c r="A23" s="40" t="s">
        <v>43</v>
      </c>
      <c r="B23" s="40"/>
      <c r="C23" s="40"/>
      <c r="D23" s="40"/>
      <c r="E23" s="40"/>
      <c r="F23" s="40"/>
      <c r="G23" s="40"/>
      <c r="H23" s="40"/>
      <c r="I23" s="3"/>
      <c r="J23" s="3"/>
      <c r="K23" s="3"/>
    </row>
    <row r="24" spans="1:11" ht="267.75" customHeight="1" x14ac:dyDescent="0.25">
      <c r="A24" s="42" t="s">
        <v>44</v>
      </c>
      <c r="B24" s="42"/>
      <c r="C24" s="42"/>
      <c r="D24" s="42"/>
      <c r="E24" s="42"/>
      <c r="F24" s="42"/>
      <c r="G24" s="42"/>
      <c r="H24" s="42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topLeftCell="A7" workbookViewId="0">
      <selection activeCell="C20" sqref="C20:H20"/>
    </sheetView>
  </sheetViews>
  <sheetFormatPr defaultRowHeight="15" x14ac:dyDescent="0.25"/>
  <cols>
    <col min="1" max="1" width="16" customWidth="1"/>
    <col min="2" max="2" width="8.42578125" customWidth="1"/>
    <col min="4" max="4" width="11.5703125" style="7" customWidth="1"/>
    <col min="5" max="5" width="16.140625" customWidth="1"/>
    <col min="6" max="6" width="14.28515625" customWidth="1"/>
    <col min="7" max="7" width="13.7109375" customWidth="1"/>
    <col min="8" max="8" width="14.42578125" customWidth="1"/>
  </cols>
  <sheetData>
    <row r="2" spans="1:11" x14ac:dyDescent="0.25">
      <c r="A2" s="9"/>
      <c r="B2" s="9"/>
      <c r="C2" s="9"/>
      <c r="D2" s="10"/>
      <c r="E2" s="9"/>
      <c r="F2" s="9"/>
      <c r="G2" s="52" t="s">
        <v>45</v>
      </c>
      <c r="H2" s="52"/>
      <c r="I2" s="33"/>
      <c r="J2" s="3"/>
      <c r="K2" s="3"/>
    </row>
    <row r="3" spans="1:11" x14ac:dyDescent="0.25">
      <c r="A3" s="9"/>
      <c r="B3" s="9"/>
      <c r="C3" s="9"/>
      <c r="D3" s="10"/>
      <c r="E3" s="9"/>
      <c r="F3" s="9"/>
      <c r="G3" s="52" t="s">
        <v>11</v>
      </c>
      <c r="H3" s="52"/>
      <c r="I3" s="33"/>
      <c r="J3" s="3"/>
      <c r="K3" s="3"/>
    </row>
    <row r="4" spans="1:11" x14ac:dyDescent="0.25">
      <c r="A4" s="9"/>
      <c r="B4" s="9"/>
      <c r="C4" s="9"/>
      <c r="D4" s="10"/>
      <c r="E4" s="9"/>
      <c r="F4" s="9"/>
      <c r="G4" s="52" t="s">
        <v>12</v>
      </c>
      <c r="H4" s="52"/>
      <c r="I4" s="39"/>
      <c r="J4" s="39"/>
      <c r="K4" s="39"/>
    </row>
    <row r="5" spans="1:11" x14ac:dyDescent="0.25">
      <c r="A5" s="9"/>
      <c r="B5" s="9"/>
      <c r="C5" s="9"/>
      <c r="D5" s="10"/>
      <c r="E5" s="9"/>
      <c r="F5" s="9"/>
      <c r="G5" s="52" t="s">
        <v>13</v>
      </c>
      <c r="H5" s="52"/>
      <c r="I5" s="33"/>
      <c r="J5" s="33"/>
      <c r="K5" s="33"/>
    </row>
    <row r="6" spans="1:11" x14ac:dyDescent="0.25">
      <c r="A6" s="9"/>
      <c r="B6" s="9"/>
      <c r="C6" s="9"/>
      <c r="D6" s="10"/>
      <c r="E6" s="9"/>
      <c r="F6" s="9"/>
      <c r="G6" s="52" t="s">
        <v>14</v>
      </c>
      <c r="H6" s="52"/>
      <c r="I6" s="33"/>
      <c r="J6" s="33"/>
      <c r="K6" s="33"/>
    </row>
    <row r="7" spans="1:11" x14ac:dyDescent="0.25">
      <c r="A7" s="9"/>
      <c r="B7" s="9"/>
      <c r="C7" s="9"/>
      <c r="D7" s="10"/>
      <c r="E7" s="9"/>
      <c r="F7" s="9"/>
      <c r="G7" s="52" t="s">
        <v>0</v>
      </c>
      <c r="H7" s="52"/>
      <c r="I7" s="2"/>
      <c r="J7" s="3"/>
      <c r="K7" s="3"/>
    </row>
    <row r="8" spans="1:11" x14ac:dyDescent="0.25">
      <c r="A8" s="9"/>
      <c r="B8" s="9"/>
      <c r="C8" s="9"/>
      <c r="D8" s="10"/>
      <c r="E8" s="9"/>
      <c r="F8" s="9"/>
      <c r="G8" s="52" t="s">
        <v>2</v>
      </c>
      <c r="H8" s="52"/>
      <c r="I8" s="2"/>
      <c r="J8" s="3"/>
      <c r="K8" s="3"/>
    </row>
    <row r="9" spans="1:11" x14ac:dyDescent="0.25">
      <c r="A9" s="9"/>
      <c r="B9" s="9"/>
      <c r="C9" s="9"/>
      <c r="D9" s="10"/>
      <c r="E9" s="9"/>
      <c r="F9" s="9"/>
      <c r="G9" s="9"/>
      <c r="H9" s="9"/>
      <c r="I9" s="3"/>
      <c r="J9" s="3"/>
      <c r="K9" s="3"/>
    </row>
    <row r="10" spans="1:11" x14ac:dyDescent="0.25">
      <c r="A10" s="9"/>
      <c r="B10" s="52" t="s">
        <v>55</v>
      </c>
      <c r="C10" s="9"/>
      <c r="D10" s="10"/>
      <c r="E10" s="9"/>
      <c r="F10" s="9"/>
      <c r="G10" s="9"/>
      <c r="H10" s="9"/>
      <c r="I10" s="3"/>
      <c r="J10" s="3"/>
      <c r="K10" s="3"/>
    </row>
    <row r="11" spans="1:11" x14ac:dyDescent="0.25">
      <c r="A11" s="9"/>
      <c r="B11" s="9"/>
      <c r="C11" s="9"/>
      <c r="D11" s="10"/>
      <c r="E11" s="9"/>
      <c r="F11" s="9"/>
      <c r="G11" s="9"/>
      <c r="H11" s="9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52</v>
      </c>
      <c r="H12" s="12" t="s">
        <v>7</v>
      </c>
      <c r="I12" s="3"/>
      <c r="J12" s="3"/>
      <c r="K12" s="3"/>
    </row>
    <row r="13" spans="1:11" ht="45.75" x14ac:dyDescent="0.25">
      <c r="A13" s="44">
        <v>851</v>
      </c>
      <c r="B13" s="44">
        <v>85195</v>
      </c>
      <c r="C13" s="36">
        <v>4010</v>
      </c>
      <c r="D13" s="31" t="s">
        <v>50</v>
      </c>
      <c r="E13" s="26">
        <v>35060</v>
      </c>
      <c r="F13" s="26">
        <v>0</v>
      </c>
      <c r="G13" s="27">
        <v>0</v>
      </c>
      <c r="H13" s="26">
        <f t="shared" ref="H13:H15" si="0">E13-F13+G13</f>
        <v>35060</v>
      </c>
      <c r="I13" s="3"/>
      <c r="J13" s="3"/>
      <c r="K13" s="3"/>
    </row>
    <row r="14" spans="1:11" ht="34.5" x14ac:dyDescent="0.25">
      <c r="A14" s="45"/>
      <c r="B14" s="45"/>
      <c r="C14" s="30"/>
      <c r="D14" s="31" t="s">
        <v>48</v>
      </c>
      <c r="E14" s="26">
        <v>2261329</v>
      </c>
      <c r="F14" s="26">
        <v>4654.62</v>
      </c>
      <c r="G14" s="27">
        <v>0</v>
      </c>
      <c r="H14" s="26">
        <f t="shared" ref="H14" si="1">E14-F14+G14</f>
        <v>2256674.38</v>
      </c>
      <c r="I14" s="3"/>
      <c r="J14" s="3"/>
      <c r="K14" s="3"/>
    </row>
    <row r="15" spans="1:11" ht="34.5" x14ac:dyDescent="0.25">
      <c r="A15" s="45"/>
      <c r="B15" s="45"/>
      <c r="C15" s="21"/>
      <c r="D15" s="31" t="s">
        <v>49</v>
      </c>
      <c r="E15" s="26">
        <v>258700</v>
      </c>
      <c r="F15" s="27">
        <v>0</v>
      </c>
      <c r="G15" s="27">
        <v>0</v>
      </c>
      <c r="H15" s="26">
        <f t="shared" si="0"/>
        <v>258700</v>
      </c>
      <c r="I15" s="3"/>
      <c r="J15" s="3"/>
      <c r="K15" s="3"/>
    </row>
    <row r="16" spans="1:11" x14ac:dyDescent="0.25">
      <c r="A16" s="45"/>
      <c r="B16" s="45"/>
      <c r="C16" s="54" t="s">
        <v>41</v>
      </c>
      <c r="D16" s="49"/>
      <c r="E16" s="22">
        <f>E13+E15+E14</f>
        <v>2555089</v>
      </c>
      <c r="F16" s="22">
        <f>SUM(F13:F15)</f>
        <v>4654.62</v>
      </c>
      <c r="G16" s="55">
        <f t="shared" ref="G16" si="2">SUM(G13:G15)</f>
        <v>0</v>
      </c>
      <c r="H16" s="22">
        <f>SUM(H13:H15)</f>
        <v>2550434.38</v>
      </c>
      <c r="I16" s="3"/>
      <c r="J16" s="3"/>
      <c r="K16" s="3"/>
    </row>
    <row r="17" spans="1:11" ht="33.75" x14ac:dyDescent="0.25">
      <c r="A17" s="45"/>
      <c r="B17" s="45"/>
      <c r="C17" s="24">
        <v>4040</v>
      </c>
      <c r="D17" s="25" t="s">
        <v>23</v>
      </c>
      <c r="E17" s="26">
        <v>182124</v>
      </c>
      <c r="F17" s="26">
        <v>145.38</v>
      </c>
      <c r="G17" s="27">
        <v>0</v>
      </c>
      <c r="H17" s="26">
        <f>E17-F17+G17</f>
        <v>181978.62</v>
      </c>
      <c r="I17" s="3"/>
      <c r="J17" s="3"/>
      <c r="K17" s="3"/>
    </row>
    <row r="18" spans="1:11" x14ac:dyDescent="0.25">
      <c r="A18" s="45"/>
      <c r="B18" s="45"/>
      <c r="C18" s="53" t="s">
        <v>15</v>
      </c>
      <c r="D18" s="49"/>
      <c r="E18" s="22">
        <f>E17</f>
        <v>182124</v>
      </c>
      <c r="F18" s="22">
        <f>F17</f>
        <v>145.38</v>
      </c>
      <c r="G18" s="55">
        <f>G17</f>
        <v>0</v>
      </c>
      <c r="H18" s="22">
        <f>H17</f>
        <v>181978.62</v>
      </c>
      <c r="I18" s="3"/>
      <c r="J18" s="3"/>
      <c r="K18" s="3"/>
    </row>
    <row r="19" spans="1:11" ht="45" x14ac:dyDescent="0.25">
      <c r="A19" s="45"/>
      <c r="B19" s="45"/>
      <c r="C19" s="24">
        <v>4170</v>
      </c>
      <c r="D19" s="25" t="s">
        <v>29</v>
      </c>
      <c r="E19" s="26">
        <v>50640</v>
      </c>
      <c r="F19" s="26"/>
      <c r="G19" s="26">
        <v>4800</v>
      </c>
      <c r="H19" s="26">
        <f t="shared" ref="H19" si="3">E19-F19+G19</f>
        <v>55440</v>
      </c>
      <c r="I19" s="3"/>
      <c r="J19" s="3"/>
      <c r="K19" s="3"/>
    </row>
    <row r="20" spans="1:11" x14ac:dyDescent="0.25">
      <c r="A20" s="46"/>
      <c r="B20" s="46"/>
      <c r="C20" s="54" t="s">
        <v>21</v>
      </c>
      <c r="D20" s="49"/>
      <c r="E20" s="22">
        <f>E19</f>
        <v>50640</v>
      </c>
      <c r="F20" s="22">
        <f t="shared" ref="F20:H20" si="4">F19</f>
        <v>0</v>
      </c>
      <c r="G20" s="22">
        <f t="shared" si="4"/>
        <v>4800</v>
      </c>
      <c r="H20" s="22">
        <f t="shared" si="4"/>
        <v>55440</v>
      </c>
      <c r="I20" s="3"/>
      <c r="J20" s="3"/>
      <c r="K20" s="3"/>
    </row>
    <row r="21" spans="1:11" x14ac:dyDescent="0.25">
      <c r="A21" s="47" t="s">
        <v>9</v>
      </c>
      <c r="B21" s="48"/>
      <c r="C21" s="48"/>
      <c r="D21" s="49"/>
      <c r="E21" s="22">
        <v>3954248</v>
      </c>
      <c r="F21" s="22">
        <f>F18+F20+F16</f>
        <v>4800</v>
      </c>
      <c r="G21" s="22">
        <f>G18+G20+G16</f>
        <v>4800</v>
      </c>
      <c r="H21" s="22">
        <f>E21-F21+G21</f>
        <v>3954248</v>
      </c>
      <c r="I21" s="3"/>
      <c r="J21" s="3"/>
      <c r="K21" s="3"/>
    </row>
    <row r="22" spans="1:11" x14ac:dyDescent="0.25">
      <c r="A22" s="9"/>
      <c r="B22" s="9"/>
      <c r="C22" s="9"/>
      <c r="D22" s="10"/>
      <c r="E22" s="9"/>
      <c r="F22" s="9"/>
      <c r="G22" s="9"/>
      <c r="H22" s="9"/>
      <c r="I22" s="3"/>
      <c r="J22" s="3"/>
      <c r="K22" s="3"/>
    </row>
    <row r="23" spans="1:11" x14ac:dyDescent="0.25">
      <c r="A23" s="23" t="s">
        <v>10</v>
      </c>
      <c r="B23" s="9"/>
      <c r="C23" s="9"/>
      <c r="D23" s="10"/>
      <c r="E23" s="9"/>
      <c r="F23" s="9"/>
      <c r="G23" s="9"/>
      <c r="H23" s="9"/>
      <c r="I23" s="3"/>
      <c r="J23" s="3"/>
      <c r="K23" s="3"/>
    </row>
    <row r="24" spans="1:11" ht="132" customHeight="1" x14ac:dyDescent="0.25">
      <c r="A24" s="42" t="s">
        <v>47</v>
      </c>
      <c r="B24" s="42"/>
      <c r="C24" s="42"/>
      <c r="D24" s="42"/>
      <c r="E24" s="42"/>
      <c r="F24" s="42"/>
      <c r="G24" s="42"/>
      <c r="H24" s="42"/>
      <c r="I24" s="3"/>
      <c r="J24" s="3"/>
      <c r="K24" s="3"/>
    </row>
    <row r="25" spans="1:11" ht="45.75" customHeight="1" x14ac:dyDescent="0.25">
      <c r="A25" s="42"/>
      <c r="B25" s="42"/>
      <c r="C25" s="42"/>
      <c r="D25" s="42"/>
      <c r="E25" s="42"/>
      <c r="F25" s="42"/>
      <c r="G25" s="42"/>
      <c r="H25" s="42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6"/>
      <c r="E48" s="3"/>
      <c r="F48" s="3"/>
      <c r="G48" s="3"/>
      <c r="H48" s="3"/>
      <c r="I48" s="3"/>
      <c r="J48" s="3"/>
      <c r="K48" s="3"/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topLeftCell="A7" workbookViewId="0">
      <selection activeCell="A21" sqref="A21"/>
    </sheetView>
  </sheetViews>
  <sheetFormatPr defaultRowHeight="15" x14ac:dyDescent="0.25"/>
  <cols>
    <col min="1" max="1" width="20.42578125" customWidth="1"/>
    <col min="2" max="3" width="7.85546875" customWidth="1"/>
    <col min="4" max="4" width="13.5703125" style="7" customWidth="1"/>
    <col min="5" max="5" width="16.5703125" customWidth="1"/>
    <col min="6" max="6" width="14.28515625" customWidth="1"/>
    <col min="7" max="7" width="13.7109375" customWidth="1"/>
    <col min="8" max="8" width="15.7109375" customWidth="1"/>
  </cols>
  <sheetData>
    <row r="2" spans="1:11" x14ac:dyDescent="0.25">
      <c r="A2" s="9"/>
      <c r="B2" s="9"/>
      <c r="C2" s="9"/>
      <c r="D2" s="10"/>
      <c r="E2" s="9"/>
      <c r="F2" s="9"/>
      <c r="G2" s="52" t="s">
        <v>51</v>
      </c>
      <c r="H2" s="52"/>
      <c r="I2" s="33"/>
      <c r="J2" s="3"/>
      <c r="K2" s="3"/>
    </row>
    <row r="3" spans="1:11" x14ac:dyDescent="0.25">
      <c r="A3" s="9"/>
      <c r="B3" s="9"/>
      <c r="C3" s="9"/>
      <c r="D3" s="10"/>
      <c r="E3" s="9"/>
      <c r="F3" s="9"/>
      <c r="G3" s="52" t="s">
        <v>11</v>
      </c>
      <c r="H3" s="52"/>
      <c r="I3" s="33"/>
      <c r="J3" s="3"/>
      <c r="K3" s="3"/>
    </row>
    <row r="4" spans="1:11" x14ac:dyDescent="0.25">
      <c r="A4" s="9"/>
      <c r="B4" s="9"/>
      <c r="C4" s="9"/>
      <c r="D4" s="10"/>
      <c r="E4" s="9"/>
      <c r="F4" s="9"/>
      <c r="G4" s="52" t="s">
        <v>12</v>
      </c>
      <c r="H4" s="52"/>
      <c r="I4" s="39"/>
      <c r="J4" s="39"/>
      <c r="K4" s="39"/>
    </row>
    <row r="5" spans="1:11" x14ac:dyDescent="0.25">
      <c r="A5" s="9"/>
      <c r="B5" s="9"/>
      <c r="C5" s="9"/>
      <c r="D5" s="10"/>
      <c r="E5" s="9"/>
      <c r="F5" s="9"/>
      <c r="G5" s="52" t="s">
        <v>13</v>
      </c>
      <c r="H5" s="52"/>
      <c r="I5" s="33"/>
      <c r="J5" s="33"/>
      <c r="K5" s="33"/>
    </row>
    <row r="6" spans="1:11" x14ac:dyDescent="0.25">
      <c r="A6" s="9"/>
      <c r="B6" s="9"/>
      <c r="C6" s="9"/>
      <c r="D6" s="10"/>
      <c r="E6" s="9"/>
      <c r="F6" s="9"/>
      <c r="G6" s="52" t="s">
        <v>14</v>
      </c>
      <c r="H6" s="52"/>
      <c r="I6" s="33"/>
      <c r="J6" s="33"/>
      <c r="K6" s="33"/>
    </row>
    <row r="7" spans="1:11" x14ac:dyDescent="0.25">
      <c r="A7" s="9"/>
      <c r="B7" s="9"/>
      <c r="C7" s="9"/>
      <c r="D7" s="10"/>
      <c r="E7" s="9"/>
      <c r="F7" s="9"/>
      <c r="G7" s="52" t="s">
        <v>0</v>
      </c>
      <c r="H7" s="52"/>
      <c r="I7" s="2"/>
      <c r="J7" s="3"/>
      <c r="K7" s="3"/>
    </row>
    <row r="8" spans="1:11" x14ac:dyDescent="0.25">
      <c r="A8" s="9"/>
      <c r="B8" s="9"/>
      <c r="C8" s="9"/>
      <c r="D8" s="10"/>
      <c r="E8" s="9"/>
      <c r="F8" s="9"/>
      <c r="G8" s="52" t="s">
        <v>2</v>
      </c>
      <c r="H8" s="52"/>
      <c r="I8" s="2"/>
      <c r="J8" s="3"/>
      <c r="K8" s="3"/>
    </row>
    <row r="9" spans="1:11" x14ac:dyDescent="0.25">
      <c r="A9" s="9"/>
      <c r="B9" s="9"/>
      <c r="C9" s="9"/>
      <c r="D9" s="10"/>
      <c r="E9" s="9"/>
      <c r="F9" s="9"/>
      <c r="G9" s="9"/>
      <c r="H9" s="9"/>
      <c r="I9" s="3"/>
      <c r="J9" s="3"/>
      <c r="K9" s="3"/>
    </row>
    <row r="10" spans="1:11" x14ac:dyDescent="0.25">
      <c r="A10" s="9"/>
      <c r="B10" s="52" t="s">
        <v>55</v>
      </c>
      <c r="C10" s="9"/>
      <c r="D10" s="10"/>
      <c r="E10" s="9"/>
      <c r="F10" s="9"/>
      <c r="G10" s="9"/>
      <c r="H10" s="9"/>
      <c r="I10" s="3"/>
      <c r="J10" s="3"/>
      <c r="K10" s="3"/>
    </row>
    <row r="11" spans="1:11" x14ac:dyDescent="0.25">
      <c r="A11" s="9"/>
      <c r="B11" s="9"/>
      <c r="C11" s="9"/>
      <c r="D11" s="10"/>
      <c r="E11" s="9"/>
      <c r="F11" s="9"/>
      <c r="G11" s="9"/>
      <c r="H11" s="9"/>
      <c r="I11" s="3"/>
      <c r="J11" s="3"/>
      <c r="K11" s="3"/>
    </row>
    <row r="12" spans="1:11" x14ac:dyDescent="0.25">
      <c r="A12" s="11" t="s">
        <v>3</v>
      </c>
      <c r="B12" s="11" t="s">
        <v>4</v>
      </c>
      <c r="C12" s="11" t="s">
        <v>5</v>
      </c>
      <c r="D12" s="11"/>
      <c r="E12" s="12" t="s">
        <v>8</v>
      </c>
      <c r="F12" s="11" t="s">
        <v>6</v>
      </c>
      <c r="G12" s="11" t="s">
        <v>52</v>
      </c>
      <c r="H12" s="12" t="s">
        <v>7</v>
      </c>
      <c r="I12" s="3"/>
      <c r="J12" s="3"/>
      <c r="K12" s="3"/>
    </row>
    <row r="13" spans="1:11" ht="33.75" x14ac:dyDescent="0.25">
      <c r="A13" s="45">
        <v>851</v>
      </c>
      <c r="B13" s="45">
        <v>85195</v>
      </c>
      <c r="C13" s="34">
        <v>4110</v>
      </c>
      <c r="D13" s="29" t="s">
        <v>35</v>
      </c>
      <c r="E13" s="26">
        <v>393440.32</v>
      </c>
      <c r="F13" s="26">
        <v>826.56</v>
      </c>
      <c r="G13" s="27">
        <v>0</v>
      </c>
      <c r="H13" s="26">
        <f t="shared" ref="H13:H16" si="0">E13-F13+G13</f>
        <v>392613.76</v>
      </c>
      <c r="I13" s="3"/>
      <c r="J13" s="3"/>
      <c r="K13" s="3"/>
    </row>
    <row r="14" spans="1:11" ht="22.5" x14ac:dyDescent="0.25">
      <c r="A14" s="45"/>
      <c r="B14" s="45"/>
      <c r="C14" s="30"/>
      <c r="D14" s="29" t="s">
        <v>24</v>
      </c>
      <c r="E14" s="26">
        <v>31336.68</v>
      </c>
      <c r="F14" s="26"/>
      <c r="G14" s="27">
        <v>0</v>
      </c>
      <c r="H14" s="26">
        <f t="shared" si="0"/>
        <v>31336.68</v>
      </c>
      <c r="I14" s="3"/>
      <c r="J14" s="3"/>
      <c r="K14" s="3"/>
    </row>
    <row r="15" spans="1:11" ht="22.5" x14ac:dyDescent="0.25">
      <c r="A15" s="45"/>
      <c r="B15" s="45"/>
      <c r="C15" s="30"/>
      <c r="D15" s="29" t="s">
        <v>25</v>
      </c>
      <c r="E15" s="26">
        <v>8721</v>
      </c>
      <c r="F15" s="27">
        <v>0</v>
      </c>
      <c r="G15" s="27">
        <v>826.56</v>
      </c>
      <c r="H15" s="26">
        <f t="shared" si="0"/>
        <v>9547.56</v>
      </c>
      <c r="I15" s="3"/>
      <c r="J15" s="3"/>
      <c r="K15" s="3"/>
    </row>
    <row r="16" spans="1:11" ht="34.5" x14ac:dyDescent="0.25">
      <c r="A16" s="45"/>
      <c r="B16" s="45"/>
      <c r="C16" s="21"/>
      <c r="D16" s="31" t="s">
        <v>36</v>
      </c>
      <c r="E16" s="26">
        <v>40900</v>
      </c>
      <c r="F16" s="27">
        <v>0</v>
      </c>
      <c r="G16" s="27">
        <v>0</v>
      </c>
      <c r="H16" s="26">
        <f t="shared" si="0"/>
        <v>40900</v>
      </c>
      <c r="I16" s="3"/>
      <c r="J16" s="3"/>
      <c r="K16" s="3"/>
    </row>
    <row r="17" spans="1:11" x14ac:dyDescent="0.25">
      <c r="A17" s="45"/>
      <c r="B17" s="45"/>
      <c r="C17" s="54" t="s">
        <v>17</v>
      </c>
      <c r="D17" s="43"/>
      <c r="E17" s="22">
        <f>SUM(E13:E16)</f>
        <v>474398</v>
      </c>
      <c r="F17" s="22">
        <f>SUM(F13:F16)</f>
        <v>826.56</v>
      </c>
      <c r="G17" s="55">
        <f>SUM(G13:G16)</f>
        <v>826.56</v>
      </c>
      <c r="H17" s="22">
        <f>SUM(H13:H16)</f>
        <v>474398</v>
      </c>
      <c r="I17" s="3"/>
      <c r="J17" s="3"/>
      <c r="K17" s="3"/>
    </row>
    <row r="18" spans="1:11" x14ac:dyDescent="0.25">
      <c r="A18" s="47" t="s">
        <v>9</v>
      </c>
      <c r="B18" s="48"/>
      <c r="C18" s="48"/>
      <c r="D18" s="49"/>
      <c r="E18" s="22">
        <v>3954248</v>
      </c>
      <c r="F18" s="22">
        <f>F17</f>
        <v>826.56</v>
      </c>
      <c r="G18" s="22">
        <f>G17</f>
        <v>826.56</v>
      </c>
      <c r="H18" s="22">
        <f>E18-F18+G18</f>
        <v>3954248</v>
      </c>
      <c r="I18" s="3"/>
      <c r="J18" s="3"/>
      <c r="K18" s="3"/>
    </row>
    <row r="19" spans="1:11" x14ac:dyDescent="0.25">
      <c r="A19" s="9"/>
      <c r="B19" s="9"/>
      <c r="C19" s="9"/>
      <c r="D19" s="10"/>
      <c r="E19" s="9"/>
      <c r="F19" s="9"/>
      <c r="G19" s="9"/>
      <c r="H19" s="9"/>
      <c r="I19" s="3"/>
      <c r="J19" s="3"/>
      <c r="K19" s="3"/>
    </row>
    <row r="20" spans="1:11" ht="22.5" customHeight="1" x14ac:dyDescent="0.25">
      <c r="A20" s="38" t="s">
        <v>10</v>
      </c>
      <c r="B20" s="9"/>
      <c r="C20" s="9"/>
      <c r="D20" s="10"/>
      <c r="E20" s="9"/>
      <c r="F20" s="9"/>
      <c r="G20" s="9"/>
      <c r="H20" s="9"/>
      <c r="I20" s="3"/>
      <c r="J20" s="3"/>
      <c r="K20" s="3"/>
    </row>
    <row r="21" spans="1:11" ht="177" customHeight="1" x14ac:dyDescent="0.25">
      <c r="A21" s="40" t="s">
        <v>53</v>
      </c>
      <c r="B21" s="40"/>
      <c r="C21" s="40"/>
      <c r="D21" s="40"/>
      <c r="E21" s="40"/>
      <c r="F21" s="40"/>
      <c r="G21" s="40"/>
      <c r="H21" s="40"/>
      <c r="I21" s="3"/>
      <c r="J21" s="3"/>
      <c r="K21" s="3"/>
    </row>
    <row r="22" spans="1:11" x14ac:dyDescent="0.25">
      <c r="A22" s="50"/>
      <c r="B22" s="50"/>
      <c r="C22" s="50"/>
      <c r="D22" s="50"/>
      <c r="E22" s="50"/>
      <c r="F22" s="50"/>
      <c r="G22" s="50"/>
      <c r="H22" s="50"/>
      <c r="I22" s="3"/>
      <c r="J22" s="3"/>
      <c r="K22" s="3"/>
    </row>
    <row r="23" spans="1:11" ht="19.5" customHeight="1" x14ac:dyDescent="0.25">
      <c r="A23" s="50"/>
      <c r="B23" s="50"/>
      <c r="C23" s="50"/>
      <c r="D23" s="50"/>
      <c r="E23" s="50"/>
      <c r="F23" s="50"/>
      <c r="G23" s="50"/>
      <c r="H23" s="50"/>
      <c r="I23" s="3"/>
      <c r="J23" s="3"/>
      <c r="K23" s="3"/>
    </row>
    <row r="24" spans="1:11" ht="34.5" customHeight="1" x14ac:dyDescent="0.25">
      <c r="A24" s="51"/>
      <c r="B24" s="51"/>
      <c r="C24" s="51"/>
      <c r="D24" s="51"/>
      <c r="E24" s="51"/>
      <c r="F24" s="51"/>
      <c r="G24" s="51"/>
      <c r="H24" s="51"/>
      <c r="I24" s="3"/>
      <c r="J24" s="3"/>
      <c r="K24" s="3"/>
    </row>
    <row r="25" spans="1:11" x14ac:dyDescent="0.25">
      <c r="A25" s="3"/>
      <c r="B25" s="3"/>
      <c r="C25" s="3"/>
      <c r="D25" s="6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6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6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6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6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6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6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6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6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6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6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6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6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6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6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6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6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6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6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6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6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6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6"/>
      <c r="E47" s="3"/>
      <c r="F47" s="3"/>
      <c r="G47" s="3"/>
      <c r="H47" s="3"/>
      <c r="I47" s="3"/>
      <c r="J47" s="3"/>
      <c r="K47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Załącznik 1</vt:lpstr>
      <vt:lpstr>Załącznik 1a</vt:lpstr>
      <vt:lpstr>Załącznik 2</vt:lpstr>
      <vt:lpstr>Załącznik 2a</vt:lpstr>
      <vt:lpstr>Załącznik 3a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Komp_18</dc:creator>
  <cp:lastModifiedBy>USER</cp:lastModifiedBy>
  <cp:lastPrinted>2026-02-02T09:11:54Z</cp:lastPrinted>
  <dcterms:created xsi:type="dcterms:W3CDTF">2015-06-05T18:17:20Z</dcterms:created>
  <dcterms:modified xsi:type="dcterms:W3CDTF">2026-02-02T16:57:46Z</dcterms:modified>
</cp:coreProperties>
</file>