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"/>
    </mc:Choice>
  </mc:AlternateContent>
  <xr:revisionPtr revIDLastSave="0" documentId="13_ncr:1_{06204091-00C7-48A5-8F9F-D0664D72D2F5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Załącznik 1 " sheetId="14" r:id="rId1"/>
    <sheet name="Załącznik 1a" sheetId="15" r:id="rId2"/>
    <sheet name="Załącznik 2" sheetId="16" r:id="rId3"/>
    <sheet name="Załącznik 2a" sheetId="17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7" l="1"/>
  <c r="F17" i="17"/>
  <c r="E17" i="17"/>
  <c r="H16" i="17"/>
  <c r="H15" i="17"/>
  <c r="G14" i="17"/>
  <c r="F14" i="17"/>
  <c r="F18" i="17" s="1"/>
  <c r="E14" i="17"/>
  <c r="H13" i="17"/>
  <c r="H16" i="16"/>
  <c r="G17" i="16"/>
  <c r="E17" i="16"/>
  <c r="H15" i="16"/>
  <c r="F17" i="16"/>
  <c r="H13" i="16"/>
  <c r="G14" i="16"/>
  <c r="G18" i="16" s="1"/>
  <c r="F14" i="16"/>
  <c r="F18" i="16" s="1"/>
  <c r="H18" i="16" s="1"/>
  <c r="E14" i="16"/>
  <c r="H24" i="15"/>
  <c r="G24" i="15"/>
  <c r="F24" i="15"/>
  <c r="E24" i="15"/>
  <c r="H23" i="15"/>
  <c r="F15" i="14"/>
  <c r="H15" i="14" s="1"/>
  <c r="H14" i="14"/>
  <c r="H21" i="15"/>
  <c r="H20" i="15"/>
  <c r="H19" i="15"/>
  <c r="H18" i="15"/>
  <c r="H17" i="15"/>
  <c r="H16" i="15"/>
  <c r="H15" i="15"/>
  <c r="H14" i="15"/>
  <c r="H13" i="15"/>
  <c r="G22" i="15"/>
  <c r="G25" i="15" s="1"/>
  <c r="F22" i="15"/>
  <c r="F25" i="15" s="1"/>
  <c r="E22" i="15"/>
  <c r="G15" i="14"/>
  <c r="H13" i="14"/>
  <c r="H17" i="16" l="1"/>
  <c r="H14" i="16"/>
  <c r="G18" i="17"/>
  <c r="H18" i="17" s="1"/>
  <c r="H14" i="17"/>
  <c r="H17" i="17"/>
  <c r="H25" i="15"/>
  <c r="H22" i="15"/>
</calcChain>
</file>

<file path=xl/sharedStrings.xml><?xml version="1.0" encoding="utf-8"?>
<sst xmlns="http://schemas.openxmlformats.org/spreadsheetml/2006/main" count="80" uniqueCount="41">
  <si>
    <t>Załącznik Nr 1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</si>
  <si>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</si>
  <si>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</si>
  <si>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</si>
  <si>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</si>
  <si>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</si>
  <si>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</si>
  <si>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</si>
  <si>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</si>
  <si>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</si>
  <si>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Jak w załączniku nr 1.</t>
  </si>
  <si>
    <t>Załącznik Nr 1a</t>
  </si>
  <si>
    <t>Zwiększenia</t>
  </si>
  <si>
    <t>DOCHODY</t>
  </si>
  <si>
    <t>własne - konsultacje fizjoterapeutyczne</t>
  </si>
  <si>
    <t>własne - konsultacje medyczne</t>
  </si>
  <si>
    <t>własne - pływalnia</t>
  </si>
  <si>
    <t>własne - świadczenia zdrowotne NFZ Poradnia Wad Postawy</t>
  </si>
  <si>
    <t>własne - świadczenia zdrowotne NFZ Rehabilitacja</t>
  </si>
  <si>
    <t>własne - usługi ksero</t>
  </si>
  <si>
    <t xml:space="preserve">własne - usługi fizjoterapeutyczne </t>
  </si>
  <si>
    <t>własne - usługi transportowe</t>
  </si>
  <si>
    <t>własne - wstęp na teren rekreacyjny</t>
  </si>
  <si>
    <t>Razem 0830</t>
  </si>
  <si>
    <t>0830</t>
  </si>
  <si>
    <t>0920</t>
  </si>
  <si>
    <t>Plan 092</t>
  </si>
  <si>
    <t>Razem 0920</t>
  </si>
  <si>
    <t>WYDATKI</t>
  </si>
  <si>
    <t>Załącznik Nr 2</t>
  </si>
  <si>
    <t>porozumienia</t>
  </si>
  <si>
    <t>Razem 4210</t>
  </si>
  <si>
    <t>Razem 4140</t>
  </si>
  <si>
    <t>Załącznik Nr 2a</t>
  </si>
  <si>
    <t>własne- Wpłaty na PFRON</t>
  </si>
  <si>
    <t>własne - Plan 421</t>
  </si>
  <si>
    <t>porozumienia - Plan 421</t>
  </si>
  <si>
    <t>Jak w załączniku nr 2.</t>
  </si>
  <si>
    <t>do Zarządzenia Nr 12/F/2026 Dyrektora Ośrodka Rehabilitacji Dzieci Niepełnosprawnych w Tomaszowie Mazowieckim z dnia 29.09.2026 roku</t>
  </si>
  <si>
    <r>
      <rPr>
        <b/>
        <sz val="11"/>
        <color rgb="FF000000"/>
        <rFont val="Calibri"/>
        <family val="2"/>
        <charset val="238"/>
        <scheme val="minor"/>
      </rPr>
      <t>Rozdział 85195</t>
    </r>
    <r>
      <rPr>
        <sz val="11"/>
        <color rgb="FF000000"/>
        <rFont val="Calibri"/>
        <family val="2"/>
        <charset val="238"/>
        <scheme val="minor"/>
      </rPr>
      <t xml:space="preserve"> – zwiększa się plan dochodów o kwotę </t>
    </r>
    <r>
      <rPr>
        <b/>
        <sz val="11"/>
        <color rgb="FF000000"/>
        <rFont val="Calibri"/>
        <family val="2"/>
        <charset val="238"/>
        <scheme val="minor"/>
      </rPr>
      <t>129.011,38 zł</t>
    </r>
    <r>
      <rPr>
        <sz val="11"/>
        <color rgb="FF000000"/>
        <rFont val="Calibri"/>
        <family val="2"/>
        <charset val="238"/>
        <scheme val="minor"/>
      </rPr>
      <t>, z tego: zwiększa się o kwotę 146.216,38 zł z tytułu wpływów uzyskanych przez Ośrodek Rehabilitacji Dzieci Niepełnosprawnych wynikających z umów z Narodowym Funduszem Zdrowia na udzielenie świadczeń opieki zdrowotnej dotyczących Poradni Wad Postawy oraz Rehabilitacji oraz zmniejsza się o kwotę 17.205,00 zł z tytułu wpływów za wstęp na basen i teren rekreacyjny na terenie Ośrodka Rehabilitacji Dzieci Niepełnosprawnych, zmniejsza się dochodów o kwotę 2.000,00 zł z tytułu odsetek od środków na rachunku bankowym Ośrodka Rehabilitacji Dzieci Niepełnosprawnych.</t>
    </r>
  </si>
  <si>
    <r>
      <rPr>
        <b/>
        <sz val="11"/>
        <color rgb="FF000000"/>
        <rFont val="Calibri"/>
        <family val="2"/>
        <charset val="238"/>
        <scheme val="minor"/>
      </rPr>
      <t>Rozdział 85195</t>
    </r>
    <r>
      <rPr>
        <sz val="11"/>
        <color rgb="FF000000"/>
        <rFont val="Calibri"/>
        <family val="2"/>
        <charset val="238"/>
        <scheme val="minor"/>
      </rPr>
      <t xml:space="preserve"> – dokonuje się przesunięć w planie wydatków na kwotę 4.877,00 zł celem zabezpieczenia środków na zakup dysku zewnętrznego.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</si>
</sst>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9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43" fontId="11" fillId="0" borderId="1" xfId="1" applyFont="1" applyBorder="1"/>
    <xf numFmtId="2" fontId="11" fillId="0" borderId="1" xfId="1" applyNumberFormat="1" applyFont="1" applyBorder="1"/>
    <xf numFmtId="43" fontId="10" fillId="2" borderId="1" xfId="1" applyFont="1" applyFill="1" applyBorder="1"/>
    <xf numFmtId="0" fontId="4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top"/>
    </xf>
    <xf numFmtId="0" fontId="13" fillId="0" borderId="0" xfId="0" applyFont="1"/>
    <xf numFmtId="49" fontId="11" fillId="0" borderId="5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5" fillId="0" borderId="0" xfId="0" applyFont="1"/>
    <xf numFmtId="0" fontId="11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43" fontId="1" fillId="0" borderId="1" xfId="1" applyFont="1" applyBorder="1" applyAlignment="1">
      <alignment horizontal="center" vertical="top" wrapText="1"/>
    </xf>
    <xf numFmtId="2" fontId="1" fillId="0" borderId="1" xfId="1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3" fontId="1" fillId="0" borderId="1" xfId="1" applyFont="1" applyBorder="1" applyAlignment="1">
      <alignment horizontal="right" vertical="top"/>
    </xf>
    <xf numFmtId="49" fontId="1" fillId="0" borderId="7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43" fontId="1" fillId="0" borderId="5" xfId="1" applyFont="1" applyBorder="1" applyAlignment="1">
      <alignment horizontal="center" vertical="top" wrapText="1"/>
    </xf>
    <xf numFmtId="2" fontId="1" fillId="0" borderId="5" xfId="1" applyNumberFormat="1" applyFont="1" applyBorder="1" applyAlignment="1">
      <alignment horizontal="right" vertical="top"/>
    </xf>
    <xf numFmtId="0" fontId="8" fillId="2" borderId="1" xfId="0" applyFont="1" applyFill="1" applyBorder="1" applyAlignment="1">
      <alignment horizontal="center" wrapText="1"/>
    </xf>
    <xf numFmtId="43" fontId="8" fillId="2" borderId="1" xfId="1" applyFont="1" applyFill="1" applyBorder="1"/>
    <xf numFmtId="49" fontId="1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43" fontId="1" fillId="0" borderId="1" xfId="1" applyFont="1" applyFill="1" applyBorder="1"/>
    <xf numFmtId="2" fontId="1" fillId="0" borderId="1" xfId="1" applyNumberFormat="1" applyFont="1" applyFill="1" applyBorder="1"/>
    <xf numFmtId="0" fontId="1" fillId="0" borderId="7" xfId="0" applyFont="1" applyBorder="1" applyAlignment="1">
      <alignment horizontal="center" vertical="top"/>
    </xf>
    <xf numFmtId="2" fontId="8" fillId="2" borderId="1" xfId="1" applyNumberFormat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43" fontId="1" fillId="0" borderId="1" xfId="1" applyFont="1" applyBorder="1"/>
    <xf numFmtId="2" fontId="1" fillId="0" borderId="1" xfId="0" applyNumberFormat="1" applyFont="1" applyBorder="1"/>
    <xf numFmtId="4" fontId="8" fillId="2" borderId="1" xfId="0" applyNumberFormat="1" applyFont="1" applyFill="1" applyBorder="1"/>
    <xf numFmtId="2" fontId="8" fillId="2" borderId="1" xfId="0" applyNumberFormat="1" applyFont="1" applyFill="1" applyBorder="1"/>
    <xf numFmtId="0" fontId="16" fillId="0" borderId="0" xfId="0" applyFont="1" applyAlignment="1">
      <alignment horizontal="left" vertical="top" wrapText="1"/>
    </xf>
    <xf numFmtId="4" fontId="1" fillId="0" borderId="1" xfId="0" applyNumberFormat="1" applyFont="1" applyBorder="1" applyAlignment="1">
      <alignment vertical="top"/>
    </xf>
    <xf numFmtId="43" fontId="1" fillId="0" borderId="1" xfId="1" applyFont="1" applyBorder="1" applyAlignment="1">
      <alignment vertical="top"/>
    </xf>
    <xf numFmtId="2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A7A2-D745-46B8-AEC6-81F08DB984FE}">
  <dimension ref="A1:K37"/>
  <sheetViews>
    <sheetView workbookViewId="0">
      <selection activeCell="L19" sqref="L19"/>
    </sheetView>
  </sheetViews>
  <sheetFormatPr defaultRowHeight="14.5" x14ac:dyDescent="0.35"/>
  <cols>
    <col min="1" max="1" width="10.54296875" customWidth="1"/>
    <col min="2" max="2" width="8.453125" customWidth="1"/>
    <col min="4" max="4" width="10.453125" style="4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21" t="s">
        <v>0</v>
      </c>
    </row>
    <row r="2" spans="1:11" x14ac:dyDescent="0.35">
      <c r="A2" s="2"/>
      <c r="B2" s="2"/>
      <c r="C2" s="2"/>
      <c r="D2" s="3"/>
      <c r="E2" s="2"/>
      <c r="F2" s="2"/>
      <c r="I2" s="13"/>
      <c r="J2" s="2"/>
      <c r="K2" s="2"/>
    </row>
    <row r="3" spans="1:11" x14ac:dyDescent="0.35">
      <c r="A3" s="2"/>
      <c r="B3" s="2"/>
      <c r="C3" s="2"/>
      <c r="D3" s="3"/>
      <c r="E3" s="2"/>
      <c r="F3" s="2"/>
      <c r="G3" s="25" t="s">
        <v>38</v>
      </c>
      <c r="H3" s="25"/>
      <c r="I3" s="13"/>
      <c r="J3" s="2"/>
      <c r="K3" s="2"/>
    </row>
    <row r="4" spans="1:11" x14ac:dyDescent="0.35">
      <c r="A4" s="5"/>
      <c r="B4" s="5"/>
      <c r="C4" s="5"/>
      <c r="D4" s="6"/>
      <c r="E4" s="5"/>
      <c r="F4" s="5"/>
      <c r="G4" s="25"/>
      <c r="H4" s="25"/>
      <c r="I4" s="23"/>
      <c r="J4" s="23"/>
      <c r="K4" s="23"/>
    </row>
    <row r="5" spans="1:11" x14ac:dyDescent="0.35">
      <c r="A5" s="5"/>
      <c r="B5" s="5"/>
      <c r="C5" s="5"/>
      <c r="D5" s="6"/>
      <c r="E5" s="5"/>
      <c r="F5" s="5"/>
      <c r="G5" s="25"/>
      <c r="H5" s="25"/>
      <c r="I5" s="13"/>
      <c r="J5" s="13"/>
      <c r="K5" s="13"/>
    </row>
    <row r="6" spans="1:11" x14ac:dyDescent="0.35">
      <c r="A6" s="5"/>
      <c r="B6" s="5"/>
      <c r="C6" s="5"/>
      <c r="D6" s="6"/>
      <c r="E6" s="5"/>
      <c r="F6" s="5"/>
      <c r="G6" s="25"/>
      <c r="H6" s="25"/>
      <c r="I6" s="13"/>
      <c r="J6" s="13"/>
      <c r="K6" s="13"/>
    </row>
    <row r="7" spans="1:11" x14ac:dyDescent="0.35">
      <c r="A7" s="5"/>
      <c r="B7" s="5"/>
      <c r="C7" s="5"/>
      <c r="D7" s="6"/>
      <c r="E7" s="5"/>
      <c r="F7" s="5"/>
      <c r="G7" s="25"/>
      <c r="H7" s="25"/>
      <c r="I7" s="1"/>
      <c r="J7" s="2"/>
      <c r="K7" s="2"/>
    </row>
    <row r="8" spans="1:11" x14ac:dyDescent="0.35">
      <c r="A8" s="5"/>
      <c r="B8" s="5"/>
      <c r="C8" s="5"/>
      <c r="D8" s="6"/>
      <c r="E8" s="5"/>
      <c r="F8" s="5"/>
      <c r="G8" s="25"/>
      <c r="H8" s="25"/>
      <c r="I8" s="1"/>
      <c r="J8" s="2"/>
      <c r="K8" s="2"/>
    </row>
    <row r="9" spans="1:11" x14ac:dyDescent="0.35">
      <c r="A9" s="5"/>
      <c r="B9" s="5"/>
      <c r="C9" s="5"/>
      <c r="D9" s="6"/>
      <c r="E9" s="5"/>
      <c r="F9" s="5"/>
      <c r="G9" s="5"/>
      <c r="H9" s="5"/>
      <c r="I9" s="2"/>
      <c r="J9" s="2"/>
      <c r="K9" s="2"/>
    </row>
    <row r="10" spans="1:11" x14ac:dyDescent="0.35">
      <c r="A10" s="5"/>
      <c r="B10" s="7" t="s">
        <v>13</v>
      </c>
      <c r="C10" s="5"/>
      <c r="D10" s="6"/>
      <c r="E10" s="5"/>
      <c r="F10" s="5"/>
      <c r="G10" s="5"/>
      <c r="H10" s="5"/>
      <c r="I10" s="2"/>
      <c r="J10" s="2"/>
      <c r="K10" s="2"/>
    </row>
    <row r="11" spans="1:11" x14ac:dyDescent="0.35">
      <c r="A11" s="5"/>
      <c r="B11" s="5"/>
      <c r="C11" s="5"/>
      <c r="D11" s="6"/>
      <c r="E11" s="5"/>
      <c r="F11" s="5"/>
      <c r="G11" s="5"/>
      <c r="H11" s="5"/>
      <c r="I11" s="2"/>
      <c r="J11" s="2"/>
      <c r="K11" s="2"/>
    </row>
    <row r="12" spans="1:11" x14ac:dyDescent="0.35">
      <c r="A12" s="8" t="s">
        <v>1</v>
      </c>
      <c r="B12" s="8" t="s">
        <v>2</v>
      </c>
      <c r="C12" s="8" t="s">
        <v>3</v>
      </c>
      <c r="D12" s="8"/>
      <c r="E12" s="9" t="s">
        <v>6</v>
      </c>
      <c r="F12" s="8" t="s">
        <v>4</v>
      </c>
      <c r="G12" s="8" t="s">
        <v>12</v>
      </c>
      <c r="H12" s="9" t="s">
        <v>5</v>
      </c>
      <c r="I12" s="2"/>
      <c r="J12" s="2"/>
      <c r="K12" s="2"/>
    </row>
    <row r="13" spans="1:11" x14ac:dyDescent="0.35">
      <c r="A13" s="14">
        <v>851</v>
      </c>
      <c r="B13" s="14">
        <v>85195</v>
      </c>
      <c r="C13" s="16" t="s">
        <v>24</v>
      </c>
      <c r="D13" s="22" t="s">
        <v>9</v>
      </c>
      <c r="E13" s="10">
        <v>1246421.28</v>
      </c>
      <c r="F13" s="11">
        <v>0</v>
      </c>
      <c r="G13" s="10">
        <v>129011.38</v>
      </c>
      <c r="H13" s="10">
        <f t="shared" ref="H13" si="0">E13-F13+G13</f>
        <v>1375432.6600000001</v>
      </c>
      <c r="I13" s="2"/>
      <c r="J13" s="2"/>
      <c r="K13" s="2"/>
    </row>
    <row r="14" spans="1:11" x14ac:dyDescent="0.35">
      <c r="A14" s="14">
        <v>851</v>
      </c>
      <c r="B14" s="14">
        <v>85195</v>
      </c>
      <c r="C14" s="16" t="s">
        <v>25</v>
      </c>
      <c r="D14" s="22" t="s">
        <v>9</v>
      </c>
      <c r="E14" s="10">
        <v>12000</v>
      </c>
      <c r="F14" s="10">
        <v>2000</v>
      </c>
      <c r="G14" s="11">
        <v>0</v>
      </c>
      <c r="H14" s="10">
        <f t="shared" ref="H14" si="1">E14-F14+G14</f>
        <v>10000</v>
      </c>
      <c r="I14" s="2"/>
      <c r="J14" s="2"/>
      <c r="K14" s="2"/>
    </row>
    <row r="15" spans="1:11" x14ac:dyDescent="0.35">
      <c r="A15" s="17" t="s">
        <v>7</v>
      </c>
      <c r="B15" s="18"/>
      <c r="C15" s="18"/>
      <c r="D15" s="19"/>
      <c r="E15" s="12">
        <v>1285632.78</v>
      </c>
      <c r="F15" s="12">
        <f>SUM(F13:F14)</f>
        <v>2000</v>
      </c>
      <c r="G15" s="12">
        <f>G13</f>
        <v>129011.38</v>
      </c>
      <c r="H15" s="12">
        <f>E15-F15+G15</f>
        <v>1412644.1600000001</v>
      </c>
      <c r="I15" s="2"/>
      <c r="J15" s="2"/>
      <c r="K15" s="2"/>
    </row>
    <row r="16" spans="1:11" x14ac:dyDescent="0.35">
      <c r="A16" s="5"/>
      <c r="B16" s="5"/>
      <c r="C16" s="5"/>
      <c r="D16" s="6"/>
      <c r="E16" s="5"/>
      <c r="F16" s="5"/>
      <c r="G16" s="5"/>
      <c r="H16" s="5"/>
      <c r="I16" s="2"/>
      <c r="J16" s="2"/>
      <c r="K16" s="2"/>
    </row>
    <row r="17" spans="1:11" x14ac:dyDescent="0.35">
      <c r="A17" s="7" t="s">
        <v>8</v>
      </c>
      <c r="B17" s="5"/>
      <c r="C17" s="5"/>
      <c r="D17" s="6"/>
      <c r="E17" s="5"/>
      <c r="F17" s="5"/>
      <c r="G17" s="5"/>
      <c r="H17" s="5"/>
      <c r="I17" s="2"/>
      <c r="J17" s="2"/>
      <c r="K17" s="2"/>
    </row>
    <row r="18" spans="1:11" ht="11.25" customHeight="1" x14ac:dyDescent="0.35">
      <c r="A18" s="2"/>
      <c r="B18" s="2"/>
      <c r="C18" s="2"/>
      <c r="D18" s="3"/>
      <c r="E18" s="2"/>
      <c r="F18" s="2"/>
      <c r="G18" s="2"/>
      <c r="H18" s="2"/>
      <c r="I18" s="2"/>
      <c r="J18" s="2"/>
      <c r="K18" s="2"/>
    </row>
    <row r="19" spans="1:11" ht="94.5" customHeight="1" x14ac:dyDescent="0.35">
      <c r="A19" s="27" t="s">
        <v>39</v>
      </c>
      <c r="B19" s="27"/>
      <c r="C19" s="27"/>
      <c r="D19" s="27"/>
      <c r="E19" s="27"/>
      <c r="F19" s="27"/>
      <c r="G19" s="27"/>
      <c r="H19" s="27"/>
      <c r="I19" s="2"/>
      <c r="J19" s="2"/>
      <c r="K19" s="2"/>
    </row>
    <row r="20" spans="1:11" ht="12" customHeight="1" x14ac:dyDescent="0.35">
      <c r="A20" s="68"/>
      <c r="B20" s="68"/>
      <c r="C20" s="68"/>
      <c r="D20" s="68"/>
      <c r="E20" s="68"/>
      <c r="F20" s="68"/>
      <c r="G20" s="68"/>
      <c r="H20" s="68"/>
      <c r="I20" s="2"/>
      <c r="J20" s="2"/>
      <c r="K20" s="2"/>
    </row>
    <row r="21" spans="1:11" x14ac:dyDescent="0.35">
      <c r="A21" s="15"/>
      <c r="B21" s="15"/>
      <c r="C21" s="15"/>
      <c r="D21" s="3"/>
      <c r="E21" s="2"/>
      <c r="F21" s="2"/>
      <c r="G21" s="2"/>
      <c r="H21" s="2"/>
      <c r="I21" s="2"/>
      <c r="J21" s="2"/>
      <c r="K21" s="2"/>
    </row>
    <row r="22" spans="1:11" x14ac:dyDescent="0.35">
      <c r="A22" s="2"/>
      <c r="B22" s="2"/>
      <c r="C22" s="2"/>
      <c r="D22" s="3"/>
      <c r="E22" s="2"/>
      <c r="F22" s="2"/>
      <c r="G22" s="2"/>
      <c r="H22" s="2"/>
      <c r="I22" s="2"/>
      <c r="J22" s="2"/>
      <c r="K22" s="2"/>
    </row>
    <row r="23" spans="1:11" x14ac:dyDescent="0.35">
      <c r="A23" s="2"/>
      <c r="B23" s="2"/>
      <c r="C23" s="2"/>
      <c r="D23" s="3"/>
      <c r="E23" s="2"/>
      <c r="F23" s="2"/>
      <c r="G23" s="2"/>
      <c r="H23" s="2"/>
      <c r="I23" s="2"/>
      <c r="J23" s="2"/>
      <c r="K23" s="2"/>
    </row>
    <row r="24" spans="1:11" x14ac:dyDescent="0.35">
      <c r="A24" s="2"/>
      <c r="B24" s="2"/>
      <c r="C24" s="2"/>
      <c r="D24" s="3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3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3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3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3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3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3"/>
      <c r="E37" s="2"/>
      <c r="F37" s="2"/>
      <c r="G37" s="2"/>
      <c r="H37" s="2"/>
      <c r="I37" s="2"/>
      <c r="J37" s="2"/>
      <c r="K37" s="2"/>
    </row>
  </sheetData>
  <mergeCells count="3">
    <mergeCell ref="I4:K4"/>
    <mergeCell ref="A19:H19"/>
    <mergeCell ref="G3:H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0AAB-3C1B-4900-AAE5-E0ED6BA918A1}">
  <dimension ref="A1:K46"/>
  <sheetViews>
    <sheetView topLeftCell="A14" workbookViewId="0">
      <selection activeCell="D33" sqref="D33"/>
    </sheetView>
  </sheetViews>
  <sheetFormatPr defaultRowHeight="14.5" x14ac:dyDescent="0.35"/>
  <cols>
    <col min="1" max="1" width="10.81640625" customWidth="1"/>
    <col min="2" max="2" width="8.453125" customWidth="1"/>
    <col min="3" max="3" width="8" customWidth="1"/>
    <col min="4" max="4" width="19.81640625" style="4" customWidth="1"/>
    <col min="5" max="5" width="16.453125" customWidth="1"/>
    <col min="6" max="6" width="12.7265625" customWidth="1"/>
    <col min="7" max="7" width="12.26953125" customWidth="1"/>
    <col min="8" max="8" width="15" customWidth="1"/>
  </cols>
  <sheetData>
    <row r="1" spans="1:11" x14ac:dyDescent="0.35">
      <c r="G1" s="21" t="s">
        <v>11</v>
      </c>
    </row>
    <row r="2" spans="1:11" x14ac:dyDescent="0.35">
      <c r="A2" s="2"/>
      <c r="B2" s="2"/>
      <c r="C2" s="2"/>
      <c r="D2" s="3"/>
      <c r="E2" s="2"/>
      <c r="F2" s="2"/>
      <c r="I2" s="13"/>
      <c r="J2" s="2"/>
      <c r="K2" s="2"/>
    </row>
    <row r="3" spans="1:11" x14ac:dyDescent="0.35">
      <c r="A3" s="2"/>
      <c r="B3" s="2"/>
      <c r="C3" s="2"/>
      <c r="D3" s="3"/>
      <c r="E3" s="2"/>
      <c r="F3" s="2"/>
      <c r="G3" s="25" t="s">
        <v>38</v>
      </c>
      <c r="H3" s="26"/>
      <c r="I3" s="13"/>
      <c r="J3" s="2"/>
      <c r="K3" s="2"/>
    </row>
    <row r="4" spans="1:11" x14ac:dyDescent="0.35">
      <c r="A4" s="5"/>
      <c r="B4" s="5"/>
      <c r="C4" s="5"/>
      <c r="D4" s="6"/>
      <c r="E4" s="5"/>
      <c r="F4" s="5"/>
      <c r="G4" s="26"/>
      <c r="H4" s="26"/>
      <c r="I4" s="23"/>
      <c r="J4" s="23"/>
      <c r="K4" s="23"/>
    </row>
    <row r="5" spans="1:11" x14ac:dyDescent="0.35">
      <c r="A5" s="5"/>
      <c r="B5" s="5"/>
      <c r="C5" s="5"/>
      <c r="D5" s="6"/>
      <c r="E5" s="5"/>
      <c r="F5" s="5"/>
      <c r="G5" s="26"/>
      <c r="H5" s="26"/>
      <c r="I5" s="13"/>
      <c r="J5" s="13"/>
      <c r="K5" s="13"/>
    </row>
    <row r="6" spans="1:11" x14ac:dyDescent="0.35">
      <c r="A6" s="5"/>
      <c r="B6" s="5"/>
      <c r="C6" s="5"/>
      <c r="D6" s="6"/>
      <c r="E6" s="5"/>
      <c r="F6" s="5"/>
      <c r="G6" s="26"/>
      <c r="H6" s="26"/>
      <c r="I6" s="13"/>
      <c r="J6" s="13"/>
      <c r="K6" s="13"/>
    </row>
    <row r="7" spans="1:11" x14ac:dyDescent="0.35">
      <c r="A7" s="5"/>
      <c r="B7" s="5"/>
      <c r="C7" s="5"/>
      <c r="D7" s="6"/>
      <c r="E7" s="5"/>
      <c r="F7" s="5"/>
      <c r="G7" s="26"/>
      <c r="H7" s="26"/>
      <c r="I7" s="1"/>
      <c r="J7" s="2"/>
      <c r="K7" s="2"/>
    </row>
    <row r="8" spans="1:11" x14ac:dyDescent="0.35">
      <c r="A8" s="5"/>
      <c r="B8" s="5"/>
      <c r="C8" s="5"/>
      <c r="D8" s="6"/>
      <c r="E8" s="5"/>
      <c r="F8" s="5"/>
      <c r="G8" s="26"/>
      <c r="H8" s="26"/>
      <c r="I8" s="1"/>
      <c r="J8" s="2"/>
      <c r="K8" s="2"/>
    </row>
    <row r="9" spans="1:11" x14ac:dyDescent="0.35">
      <c r="A9" s="5"/>
      <c r="B9" s="5"/>
      <c r="C9" s="5"/>
      <c r="D9" s="6"/>
      <c r="E9" s="5"/>
      <c r="F9" s="5"/>
      <c r="G9" s="5"/>
      <c r="H9" s="5"/>
      <c r="I9" s="2"/>
      <c r="J9" s="2"/>
      <c r="K9" s="2"/>
    </row>
    <row r="10" spans="1:11" x14ac:dyDescent="0.35">
      <c r="A10" s="5"/>
      <c r="B10" s="7" t="s">
        <v>13</v>
      </c>
      <c r="C10" s="5"/>
      <c r="D10" s="6"/>
      <c r="E10" s="5"/>
      <c r="F10" s="5"/>
      <c r="G10" s="5"/>
      <c r="H10" s="5"/>
      <c r="I10" s="2"/>
      <c r="J10" s="2"/>
      <c r="K10" s="2"/>
    </row>
    <row r="11" spans="1:11" x14ac:dyDescent="0.35">
      <c r="A11" s="5"/>
      <c r="B11" s="5"/>
      <c r="C11" s="5"/>
      <c r="D11" s="6"/>
      <c r="E11" s="5"/>
      <c r="F11" s="5"/>
      <c r="G11" s="5"/>
      <c r="H11" s="5"/>
      <c r="I11" s="2"/>
      <c r="J11" s="2"/>
      <c r="K11" s="2"/>
    </row>
    <row r="12" spans="1:11" ht="29" x14ac:dyDescent="0.35">
      <c r="A12" s="28" t="s">
        <v>1</v>
      </c>
      <c r="B12" s="28" t="s">
        <v>2</v>
      </c>
      <c r="C12" s="28" t="s">
        <v>3</v>
      </c>
      <c r="D12" s="28"/>
      <c r="E12" s="29" t="s">
        <v>6</v>
      </c>
      <c r="F12" s="28" t="s">
        <v>4</v>
      </c>
      <c r="G12" s="28" t="s">
        <v>12</v>
      </c>
      <c r="H12" s="29" t="s">
        <v>5</v>
      </c>
      <c r="I12" s="2"/>
      <c r="J12" s="2"/>
      <c r="K12" s="2"/>
    </row>
    <row r="13" spans="1:11" ht="29" x14ac:dyDescent="0.35">
      <c r="A13" s="30">
        <v>851</v>
      </c>
      <c r="B13" s="30">
        <v>85195</v>
      </c>
      <c r="C13" s="31" t="s">
        <v>24</v>
      </c>
      <c r="D13" s="32" t="s">
        <v>14</v>
      </c>
      <c r="E13" s="33">
        <v>6000</v>
      </c>
      <c r="F13" s="34">
        <v>0</v>
      </c>
      <c r="G13" s="34">
        <v>0</v>
      </c>
      <c r="H13" s="33">
        <f>E13-F13+G13</f>
        <v>6000</v>
      </c>
      <c r="I13" s="2"/>
      <c r="J13" s="2"/>
      <c r="K13" s="2"/>
    </row>
    <row r="14" spans="1:11" ht="29" x14ac:dyDescent="0.35">
      <c r="A14" s="35"/>
      <c r="B14" s="35"/>
      <c r="C14" s="36"/>
      <c r="D14" s="32" t="s">
        <v>15</v>
      </c>
      <c r="E14" s="33">
        <v>10000</v>
      </c>
      <c r="F14" s="34">
        <v>0</v>
      </c>
      <c r="G14" s="34">
        <v>0</v>
      </c>
      <c r="H14" s="33">
        <f t="shared" ref="H14:H23" si="0">E14-F14+G14</f>
        <v>10000</v>
      </c>
      <c r="I14" s="2"/>
      <c r="J14" s="2"/>
      <c r="K14" s="2"/>
    </row>
    <row r="15" spans="1:11" x14ac:dyDescent="0.35">
      <c r="A15" s="35"/>
      <c r="B15" s="35"/>
      <c r="C15" s="36"/>
      <c r="D15" s="32" t="s">
        <v>16</v>
      </c>
      <c r="E15" s="33">
        <v>50000</v>
      </c>
      <c r="F15" s="37">
        <v>16805</v>
      </c>
      <c r="G15" s="34">
        <v>0</v>
      </c>
      <c r="H15" s="33">
        <f t="shared" si="0"/>
        <v>33195</v>
      </c>
      <c r="I15" s="2"/>
      <c r="J15" s="2"/>
      <c r="K15" s="2"/>
    </row>
    <row r="16" spans="1:11" ht="58" x14ac:dyDescent="0.35">
      <c r="A16" s="35"/>
      <c r="B16" s="35"/>
      <c r="C16" s="36"/>
      <c r="D16" s="32" t="s">
        <v>17</v>
      </c>
      <c r="E16" s="33">
        <v>71306.14</v>
      </c>
      <c r="F16" s="34">
        <v>0</v>
      </c>
      <c r="G16" s="37">
        <v>47405.18</v>
      </c>
      <c r="H16" s="33">
        <f t="shared" si="0"/>
        <v>118711.32</v>
      </c>
      <c r="I16" s="2"/>
      <c r="J16" s="2"/>
      <c r="K16" s="2"/>
    </row>
    <row r="17" spans="1:11" ht="43.5" x14ac:dyDescent="0.35">
      <c r="A17" s="35"/>
      <c r="B17" s="35"/>
      <c r="C17" s="36"/>
      <c r="D17" s="32" t="s">
        <v>18</v>
      </c>
      <c r="E17" s="33">
        <v>904864.8</v>
      </c>
      <c r="F17" s="34">
        <v>0</v>
      </c>
      <c r="G17" s="37">
        <v>98811.199999999997</v>
      </c>
      <c r="H17" s="33">
        <f t="shared" si="0"/>
        <v>1003676</v>
      </c>
      <c r="I17" s="2"/>
      <c r="J17" s="2"/>
      <c r="K17" s="2"/>
    </row>
    <row r="18" spans="1:11" x14ac:dyDescent="0.35">
      <c r="A18" s="35"/>
      <c r="B18" s="35"/>
      <c r="C18" s="36"/>
      <c r="D18" s="32" t="s">
        <v>19</v>
      </c>
      <c r="E18" s="33">
        <v>150.34</v>
      </c>
      <c r="F18" s="34">
        <v>0</v>
      </c>
      <c r="G18" s="34">
        <v>0</v>
      </c>
      <c r="H18" s="33">
        <f t="shared" si="0"/>
        <v>150.34</v>
      </c>
      <c r="I18" s="2"/>
      <c r="J18" s="2"/>
      <c r="K18" s="2"/>
    </row>
    <row r="19" spans="1:11" ht="29" x14ac:dyDescent="0.35">
      <c r="A19" s="35"/>
      <c r="B19" s="35"/>
      <c r="C19" s="36"/>
      <c r="D19" s="32" t="s">
        <v>20</v>
      </c>
      <c r="E19" s="33">
        <v>200000</v>
      </c>
      <c r="F19" s="34">
        <v>0</v>
      </c>
      <c r="G19" s="34">
        <v>0</v>
      </c>
      <c r="H19" s="33">
        <f t="shared" si="0"/>
        <v>200000</v>
      </c>
      <c r="I19" s="2"/>
      <c r="J19" s="2"/>
      <c r="K19" s="2"/>
    </row>
    <row r="20" spans="1:11" ht="29" x14ac:dyDescent="0.35">
      <c r="A20" s="35"/>
      <c r="B20" s="35"/>
      <c r="C20" s="36"/>
      <c r="D20" s="32" t="s">
        <v>21</v>
      </c>
      <c r="E20" s="33">
        <v>3000</v>
      </c>
      <c r="F20" s="34">
        <v>0</v>
      </c>
      <c r="G20" s="34">
        <v>0</v>
      </c>
      <c r="H20" s="33">
        <f t="shared" si="0"/>
        <v>3000</v>
      </c>
      <c r="I20" s="2"/>
      <c r="J20" s="2"/>
      <c r="K20" s="2"/>
    </row>
    <row r="21" spans="1:11" ht="29" x14ac:dyDescent="0.35">
      <c r="A21" s="35"/>
      <c r="B21" s="35"/>
      <c r="C21" s="38"/>
      <c r="D21" s="39" t="s">
        <v>22</v>
      </c>
      <c r="E21" s="40">
        <v>1100</v>
      </c>
      <c r="F21" s="41">
        <v>400</v>
      </c>
      <c r="G21" s="41">
        <v>0</v>
      </c>
      <c r="H21" s="33">
        <f t="shared" si="0"/>
        <v>700</v>
      </c>
      <c r="I21" s="2"/>
      <c r="J21" s="2"/>
      <c r="K21" s="2"/>
    </row>
    <row r="22" spans="1:11" ht="14.5" customHeight="1" x14ac:dyDescent="0.35">
      <c r="A22" s="35"/>
      <c r="B22" s="35"/>
      <c r="C22" s="42" t="s">
        <v>23</v>
      </c>
      <c r="D22" s="42"/>
      <c r="E22" s="43">
        <f>SUM(E13:E21)</f>
        <v>1246421.28</v>
      </c>
      <c r="F22" s="43">
        <f>SUM(F13:F21)</f>
        <v>17205</v>
      </c>
      <c r="G22" s="43">
        <f>SUM(G13:G21)</f>
        <v>146216.38</v>
      </c>
      <c r="H22" s="43">
        <f>SUM(H13:H21)</f>
        <v>1375432.6600000001</v>
      </c>
      <c r="I22" s="2"/>
      <c r="J22" s="2"/>
      <c r="K22" s="2"/>
    </row>
    <row r="23" spans="1:11" x14ac:dyDescent="0.35">
      <c r="A23" s="35"/>
      <c r="B23" s="35"/>
      <c r="C23" s="44" t="s">
        <v>25</v>
      </c>
      <c r="D23" s="45" t="s">
        <v>26</v>
      </c>
      <c r="E23" s="46">
        <v>12000</v>
      </c>
      <c r="F23" s="46">
        <v>2000</v>
      </c>
      <c r="G23" s="47">
        <v>0</v>
      </c>
      <c r="H23" s="33">
        <f t="shared" si="0"/>
        <v>10000</v>
      </c>
      <c r="I23" s="2"/>
      <c r="J23" s="2"/>
      <c r="K23" s="2"/>
    </row>
    <row r="24" spans="1:11" ht="14.5" customHeight="1" x14ac:dyDescent="0.35">
      <c r="A24" s="48"/>
      <c r="B24" s="48"/>
      <c r="C24" s="42" t="s">
        <v>27</v>
      </c>
      <c r="D24" s="42"/>
      <c r="E24" s="43">
        <f>E23</f>
        <v>12000</v>
      </c>
      <c r="F24" s="43">
        <f>F23</f>
        <v>2000</v>
      </c>
      <c r="G24" s="49">
        <f>G23</f>
        <v>0</v>
      </c>
      <c r="H24" s="43">
        <f>H23</f>
        <v>10000</v>
      </c>
      <c r="I24" s="2"/>
      <c r="J24" s="2"/>
      <c r="K24" s="2"/>
    </row>
    <row r="25" spans="1:11" x14ac:dyDescent="0.35">
      <c r="A25" s="50" t="s">
        <v>7</v>
      </c>
      <c r="B25" s="51"/>
      <c r="C25" s="51"/>
      <c r="D25" s="52"/>
      <c r="E25" s="43">
        <v>1285632.78</v>
      </c>
      <c r="F25" s="43">
        <f>F22+F24</f>
        <v>19205</v>
      </c>
      <c r="G25" s="43">
        <f>G22+G24</f>
        <v>146216.38</v>
      </c>
      <c r="H25" s="43">
        <f>E25-F25+G25</f>
        <v>1412644.1600000001</v>
      </c>
      <c r="I25" s="2"/>
      <c r="J25" s="2"/>
      <c r="K25" s="2"/>
    </row>
    <row r="26" spans="1:11" x14ac:dyDescent="0.35">
      <c r="A26" s="5"/>
      <c r="B26" s="5"/>
      <c r="C26" s="5"/>
      <c r="D26" s="6"/>
      <c r="E26" s="5"/>
      <c r="F26" s="5"/>
      <c r="G26" s="5"/>
      <c r="H26" s="5"/>
      <c r="I26" s="2"/>
      <c r="J26" s="2"/>
      <c r="K26" s="2"/>
    </row>
    <row r="27" spans="1:11" x14ac:dyDescent="0.35">
      <c r="A27" s="7" t="s">
        <v>8</v>
      </c>
      <c r="B27" s="5"/>
      <c r="C27" s="5"/>
      <c r="D27" s="6"/>
      <c r="E27" s="5"/>
      <c r="F27" s="5"/>
      <c r="G27" s="5"/>
      <c r="H27" s="5"/>
      <c r="I27" s="2"/>
      <c r="J27" s="2"/>
      <c r="K27" s="2"/>
    </row>
    <row r="28" spans="1:11" x14ac:dyDescent="0.35">
      <c r="A28" s="2"/>
      <c r="B28" s="2"/>
      <c r="C28" s="2"/>
      <c r="D28" s="3"/>
      <c r="E28" s="2"/>
      <c r="F28" s="2"/>
      <c r="G28" s="2"/>
      <c r="H28" s="2"/>
      <c r="I28" s="2"/>
      <c r="J28" s="2"/>
      <c r="K28" s="2"/>
    </row>
    <row r="29" spans="1:11" x14ac:dyDescent="0.35">
      <c r="A29" s="27" t="s">
        <v>10</v>
      </c>
      <c r="B29" s="27"/>
      <c r="C29" s="27"/>
      <c r="D29" s="27"/>
      <c r="E29" s="27"/>
      <c r="F29" s="27"/>
      <c r="G29" s="27"/>
      <c r="H29" s="27"/>
      <c r="I29" s="2"/>
      <c r="J29" s="2"/>
      <c r="K29" s="2"/>
    </row>
    <row r="30" spans="1:11" x14ac:dyDescent="0.35">
      <c r="A30" s="15"/>
      <c r="B30" s="15"/>
      <c r="C30" s="15"/>
      <c r="D30" s="3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3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3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3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3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3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3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3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3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3"/>
      <c r="E46" s="2"/>
      <c r="F46" s="2"/>
      <c r="G46" s="2"/>
      <c r="H46" s="2"/>
      <c r="I46" s="2"/>
      <c r="J46" s="2"/>
      <c r="K46" s="2"/>
    </row>
  </sheetData>
  <mergeCells count="6">
    <mergeCell ref="A29:H29"/>
    <mergeCell ref="C13:C21"/>
    <mergeCell ref="I4:K4"/>
    <mergeCell ref="A13:A24"/>
    <mergeCell ref="B13:B24"/>
    <mergeCell ref="G3:H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EB7B-21F8-4F47-A3E1-5F60EE717F81}">
  <dimension ref="A1:K40"/>
  <sheetViews>
    <sheetView workbookViewId="0">
      <selection activeCell="E24" sqref="E24"/>
    </sheetView>
  </sheetViews>
  <sheetFormatPr defaultRowHeight="14.5" x14ac:dyDescent="0.35"/>
  <cols>
    <col min="1" max="1" width="11.7265625" customWidth="1"/>
    <col min="2" max="2" width="9.453125" customWidth="1"/>
    <col min="3" max="3" width="12.6328125" customWidth="1"/>
    <col min="4" max="4" width="13.453125" style="4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21" t="s">
        <v>29</v>
      </c>
    </row>
    <row r="2" spans="1:11" x14ac:dyDescent="0.35">
      <c r="A2" s="2"/>
      <c r="B2" s="2"/>
      <c r="C2" s="2"/>
      <c r="D2" s="3"/>
      <c r="E2" s="2"/>
      <c r="F2" s="2"/>
      <c r="I2" s="13"/>
      <c r="J2" s="2"/>
      <c r="K2" s="2"/>
    </row>
    <row r="3" spans="1:11" x14ac:dyDescent="0.35">
      <c r="A3" s="2"/>
      <c r="B3" s="2"/>
      <c r="C3" s="2"/>
      <c r="D3" s="3"/>
      <c r="E3" s="2"/>
      <c r="F3" s="2"/>
      <c r="G3" s="25" t="s">
        <v>38</v>
      </c>
      <c r="H3" s="25"/>
      <c r="I3" s="13"/>
      <c r="J3" s="2"/>
      <c r="K3" s="2"/>
    </row>
    <row r="4" spans="1:11" x14ac:dyDescent="0.35">
      <c r="A4" s="5"/>
      <c r="B4" s="5"/>
      <c r="C4" s="5"/>
      <c r="D4" s="6"/>
      <c r="E4" s="5"/>
      <c r="F4" s="5"/>
      <c r="G4" s="25"/>
      <c r="H4" s="25"/>
      <c r="I4" s="23"/>
      <c r="J4" s="23"/>
      <c r="K4" s="23"/>
    </row>
    <row r="5" spans="1:11" x14ac:dyDescent="0.35">
      <c r="A5" s="5"/>
      <c r="B5" s="5"/>
      <c r="C5" s="5"/>
      <c r="D5" s="6"/>
      <c r="E5" s="5"/>
      <c r="F5" s="5"/>
      <c r="G5" s="25"/>
      <c r="H5" s="25"/>
      <c r="I5" s="13"/>
      <c r="J5" s="13"/>
      <c r="K5" s="13"/>
    </row>
    <row r="6" spans="1:11" x14ac:dyDescent="0.35">
      <c r="A6" s="5"/>
      <c r="B6" s="5"/>
      <c r="C6" s="5"/>
      <c r="D6" s="6"/>
      <c r="E6" s="5"/>
      <c r="F6" s="5"/>
      <c r="G6" s="25"/>
      <c r="H6" s="25"/>
      <c r="I6" s="13"/>
      <c r="J6" s="13"/>
      <c r="K6" s="13"/>
    </row>
    <row r="7" spans="1:11" x14ac:dyDescent="0.35">
      <c r="A7" s="5"/>
      <c r="B7" s="5"/>
      <c r="C7" s="5"/>
      <c r="D7" s="6"/>
      <c r="E7" s="5"/>
      <c r="F7" s="5"/>
      <c r="G7" s="25"/>
      <c r="H7" s="25"/>
      <c r="I7" s="1"/>
      <c r="J7" s="2"/>
      <c r="K7" s="2"/>
    </row>
    <row r="8" spans="1:11" x14ac:dyDescent="0.35">
      <c r="A8" s="5"/>
      <c r="B8" s="5"/>
      <c r="C8" s="5"/>
      <c r="D8" s="6"/>
      <c r="E8" s="5"/>
      <c r="F8" s="5"/>
      <c r="G8" s="25"/>
      <c r="H8" s="25"/>
      <c r="I8" s="1"/>
      <c r="J8" s="2"/>
      <c r="K8" s="2"/>
    </row>
    <row r="9" spans="1:11" x14ac:dyDescent="0.35">
      <c r="A9" s="5"/>
      <c r="B9" s="5"/>
      <c r="C9" s="5"/>
      <c r="D9" s="6"/>
      <c r="E9" s="5"/>
      <c r="F9" s="5"/>
      <c r="G9" s="5"/>
      <c r="H9" s="5"/>
      <c r="I9" s="2"/>
      <c r="J9" s="2"/>
      <c r="K9" s="2"/>
    </row>
    <row r="10" spans="1:11" x14ac:dyDescent="0.35">
      <c r="A10" s="5"/>
      <c r="B10" s="7" t="s">
        <v>28</v>
      </c>
      <c r="C10" s="5"/>
      <c r="D10" s="6"/>
      <c r="E10" s="5"/>
      <c r="F10" s="5"/>
      <c r="G10" s="5"/>
      <c r="H10" s="5"/>
      <c r="I10" s="2"/>
      <c r="J10" s="2"/>
      <c r="K10" s="2"/>
    </row>
    <row r="11" spans="1:11" x14ac:dyDescent="0.35">
      <c r="A11" s="5"/>
      <c r="B11" s="5"/>
      <c r="C11" s="5"/>
      <c r="D11" s="6"/>
      <c r="E11" s="5"/>
      <c r="F11" s="5"/>
      <c r="G11" s="5"/>
      <c r="H11" s="5"/>
      <c r="I11" s="2"/>
      <c r="J11" s="2"/>
      <c r="K11" s="2"/>
    </row>
    <row r="12" spans="1:11" x14ac:dyDescent="0.35">
      <c r="A12" s="53" t="s">
        <v>1</v>
      </c>
      <c r="B12" s="53" t="s">
        <v>2</v>
      </c>
      <c r="C12" s="53" t="s">
        <v>3</v>
      </c>
      <c r="D12" s="53"/>
      <c r="E12" s="53" t="s">
        <v>6</v>
      </c>
      <c r="F12" s="53" t="s">
        <v>4</v>
      </c>
      <c r="G12" s="53" t="s">
        <v>12</v>
      </c>
      <c r="H12" s="53" t="s">
        <v>5</v>
      </c>
      <c r="I12" s="2"/>
      <c r="J12" s="2"/>
      <c r="K12" s="2"/>
    </row>
    <row r="13" spans="1:11" x14ac:dyDescent="0.35">
      <c r="A13" s="54">
        <v>851</v>
      </c>
      <c r="B13" s="54">
        <v>85195</v>
      </c>
      <c r="C13" s="55">
        <v>4140</v>
      </c>
      <c r="D13" s="55" t="s">
        <v>9</v>
      </c>
      <c r="E13" s="56">
        <v>14000</v>
      </c>
      <c r="F13" s="57">
        <v>4877</v>
      </c>
      <c r="G13" s="56">
        <v>0</v>
      </c>
      <c r="H13" s="56">
        <f t="shared" ref="H13:H18" si="0">E13-F13+G13</f>
        <v>9123</v>
      </c>
      <c r="I13" s="2"/>
      <c r="J13" s="2"/>
      <c r="K13" s="2"/>
    </row>
    <row r="14" spans="1:11" x14ac:dyDescent="0.35">
      <c r="A14" s="54"/>
      <c r="B14" s="54"/>
      <c r="C14" s="20" t="s">
        <v>32</v>
      </c>
      <c r="D14" s="20"/>
      <c r="E14" s="59">
        <f>E13</f>
        <v>14000</v>
      </c>
      <c r="F14" s="43">
        <f>SUM(F13)</f>
        <v>4877</v>
      </c>
      <c r="G14" s="59">
        <f>G13</f>
        <v>0</v>
      </c>
      <c r="H14" s="59">
        <f t="shared" si="0"/>
        <v>9123</v>
      </c>
      <c r="I14" s="2"/>
      <c r="J14" s="2"/>
      <c r="K14" s="2"/>
    </row>
    <row r="15" spans="1:11" x14ac:dyDescent="0.35">
      <c r="A15" s="54"/>
      <c r="B15" s="54"/>
      <c r="C15" s="30">
        <v>4210</v>
      </c>
      <c r="D15" s="55" t="s">
        <v>9</v>
      </c>
      <c r="E15" s="56">
        <v>131500</v>
      </c>
      <c r="F15" s="58">
        <v>0</v>
      </c>
      <c r="G15" s="56">
        <v>4877</v>
      </c>
      <c r="H15" s="56">
        <f t="shared" si="0"/>
        <v>136377</v>
      </c>
      <c r="I15" s="2"/>
      <c r="J15" s="2"/>
      <c r="K15" s="2"/>
    </row>
    <row r="16" spans="1:11" x14ac:dyDescent="0.35">
      <c r="A16" s="54"/>
      <c r="B16" s="54"/>
      <c r="C16" s="48"/>
      <c r="D16" s="55" t="s">
        <v>30</v>
      </c>
      <c r="E16" s="56">
        <v>22900</v>
      </c>
      <c r="F16" s="58">
        <v>0</v>
      </c>
      <c r="G16" s="58">
        <v>0</v>
      </c>
      <c r="H16" s="56">
        <f t="shared" si="0"/>
        <v>22900</v>
      </c>
      <c r="I16" s="2"/>
      <c r="J16" s="2"/>
      <c r="K16" s="2"/>
    </row>
    <row r="17" spans="1:11" x14ac:dyDescent="0.35">
      <c r="A17" s="54"/>
      <c r="B17" s="54"/>
      <c r="C17" s="20" t="s">
        <v>31</v>
      </c>
      <c r="D17" s="20"/>
      <c r="E17" s="59">
        <f>SUM(E15:E16)</f>
        <v>154400</v>
      </c>
      <c r="F17" s="60">
        <f>SUM(F15:F16)</f>
        <v>0</v>
      </c>
      <c r="G17" s="59">
        <f>SUM(G15:G16)</f>
        <v>4877</v>
      </c>
      <c r="H17" s="59">
        <f t="shared" si="0"/>
        <v>159277</v>
      </c>
      <c r="I17" s="2"/>
      <c r="J17" s="2"/>
      <c r="K17" s="2"/>
    </row>
    <row r="18" spans="1:11" x14ac:dyDescent="0.35">
      <c r="A18" s="20" t="s">
        <v>7</v>
      </c>
      <c r="B18" s="20"/>
      <c r="C18" s="20"/>
      <c r="D18" s="20"/>
      <c r="E18" s="59">
        <v>4370268</v>
      </c>
      <c r="F18" s="43">
        <f>F14+F17</f>
        <v>4877</v>
      </c>
      <c r="G18" s="43">
        <f>G14+G17</f>
        <v>4877</v>
      </c>
      <c r="H18" s="59">
        <f t="shared" si="0"/>
        <v>4370268</v>
      </c>
      <c r="I18" s="2"/>
      <c r="J18" s="2"/>
      <c r="K18" s="2"/>
    </row>
    <row r="19" spans="1:11" x14ac:dyDescent="0.35">
      <c r="A19" s="5"/>
      <c r="B19" s="5"/>
      <c r="C19" s="5"/>
      <c r="D19" s="6"/>
      <c r="E19" s="5"/>
      <c r="F19" s="5"/>
      <c r="G19" s="5"/>
      <c r="H19" s="5"/>
      <c r="I19" s="2"/>
      <c r="J19" s="2"/>
      <c r="K19" s="2"/>
    </row>
    <row r="20" spans="1:11" x14ac:dyDescent="0.35">
      <c r="A20" s="7" t="s">
        <v>8</v>
      </c>
      <c r="B20" s="5"/>
      <c r="C20" s="5"/>
      <c r="D20" s="6"/>
      <c r="E20" s="5"/>
      <c r="F20" s="5"/>
      <c r="G20" s="5"/>
      <c r="H20" s="5"/>
      <c r="I20" s="2"/>
      <c r="J20" s="2"/>
      <c r="K20" s="2"/>
    </row>
    <row r="21" spans="1:11" ht="11.25" customHeight="1" x14ac:dyDescent="0.35">
      <c r="A21" s="2"/>
      <c r="B21" s="2"/>
      <c r="C21" s="2"/>
      <c r="D21" s="3"/>
      <c r="E21" s="2"/>
      <c r="F21" s="2"/>
      <c r="G21" s="2"/>
      <c r="H21" s="2"/>
      <c r="I21" s="2"/>
      <c r="J21" s="2"/>
      <c r="K21" s="2"/>
    </row>
    <row r="22" spans="1:11" ht="30" customHeight="1" x14ac:dyDescent="0.35">
      <c r="A22" s="61" t="s">
        <v>40</v>
      </c>
      <c r="B22" s="61"/>
      <c r="C22" s="61"/>
      <c r="D22" s="61"/>
      <c r="E22" s="61"/>
      <c r="F22" s="61"/>
      <c r="G22" s="61"/>
      <c r="H22" s="61"/>
      <c r="I22" s="2"/>
      <c r="J22" s="2"/>
      <c r="K22" s="2"/>
    </row>
    <row r="23" spans="1:11" ht="38.25" customHeight="1" x14ac:dyDescent="0.35">
      <c r="A23" s="24"/>
      <c r="B23" s="24"/>
      <c r="C23" s="24"/>
      <c r="D23" s="24"/>
      <c r="E23" s="24"/>
      <c r="F23" s="24"/>
      <c r="G23" s="24"/>
      <c r="H23" s="24"/>
      <c r="I23" s="2"/>
      <c r="J23" s="2"/>
      <c r="K23" s="2"/>
    </row>
    <row r="24" spans="1:11" x14ac:dyDescent="0.35">
      <c r="A24" s="15"/>
      <c r="B24" s="15"/>
      <c r="C24" s="15"/>
      <c r="D24" s="3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3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3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3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3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3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3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3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3"/>
      <c r="E40" s="2"/>
      <c r="F40" s="2"/>
      <c r="G40" s="2"/>
      <c r="H40" s="2"/>
      <c r="I40" s="2"/>
      <c r="J40" s="2"/>
      <c r="K40" s="2"/>
    </row>
  </sheetData>
  <mergeCells count="7">
    <mergeCell ref="I4:K4"/>
    <mergeCell ref="A22:H22"/>
    <mergeCell ref="A23:H23"/>
    <mergeCell ref="A13:A17"/>
    <mergeCell ref="B13:B17"/>
    <mergeCell ref="C15:C16"/>
    <mergeCell ref="G3:H8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AAB2-16DD-44DE-8BE9-EFA61DD46FCC}">
  <dimension ref="A1:K39"/>
  <sheetViews>
    <sheetView tabSelected="1" workbookViewId="0">
      <selection activeCell="E11" sqref="E11"/>
    </sheetView>
  </sheetViews>
  <sheetFormatPr defaultRowHeight="14.5" x14ac:dyDescent="0.35"/>
  <cols>
    <col min="1" max="1" width="11" customWidth="1"/>
    <col min="2" max="2" width="8.453125" customWidth="1"/>
    <col min="3" max="3" width="11.453125" customWidth="1"/>
    <col min="4" max="4" width="13.1796875" style="4" customWidth="1"/>
    <col min="5" max="5" width="16.816406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21" t="s">
        <v>33</v>
      </c>
    </row>
    <row r="2" spans="1:11" x14ac:dyDescent="0.35">
      <c r="A2" s="2"/>
      <c r="B2" s="2"/>
      <c r="C2" s="2"/>
      <c r="D2" s="3"/>
      <c r="E2" s="2"/>
      <c r="F2" s="2"/>
      <c r="I2" s="13"/>
      <c r="J2" s="2"/>
      <c r="K2" s="2"/>
    </row>
    <row r="3" spans="1:11" x14ac:dyDescent="0.35">
      <c r="A3" s="2"/>
      <c r="B3" s="2"/>
      <c r="C3" s="2"/>
      <c r="D3" s="3"/>
      <c r="E3" s="2"/>
      <c r="F3" s="2"/>
      <c r="G3" s="25" t="s">
        <v>38</v>
      </c>
      <c r="H3" s="25"/>
      <c r="I3" s="13"/>
      <c r="J3" s="2"/>
      <c r="K3" s="2"/>
    </row>
    <row r="4" spans="1:11" x14ac:dyDescent="0.35">
      <c r="A4" s="5"/>
      <c r="B4" s="5"/>
      <c r="C4" s="5"/>
      <c r="D4" s="6"/>
      <c r="E4" s="5"/>
      <c r="F4" s="5"/>
      <c r="G4" s="25"/>
      <c r="H4" s="25"/>
      <c r="I4" s="23"/>
      <c r="J4" s="23"/>
      <c r="K4" s="23"/>
    </row>
    <row r="5" spans="1:11" x14ac:dyDescent="0.35">
      <c r="A5" s="5"/>
      <c r="B5" s="5"/>
      <c r="C5" s="5"/>
      <c r="D5" s="6"/>
      <c r="E5" s="5"/>
      <c r="F5" s="5"/>
      <c r="G5" s="25"/>
      <c r="H5" s="25"/>
      <c r="I5" s="13"/>
      <c r="J5" s="13"/>
      <c r="K5" s="13"/>
    </row>
    <row r="6" spans="1:11" x14ac:dyDescent="0.35">
      <c r="A6" s="5"/>
      <c r="B6" s="5"/>
      <c r="C6" s="5"/>
      <c r="D6" s="6"/>
      <c r="E6" s="5"/>
      <c r="F6" s="5"/>
      <c r="G6" s="25"/>
      <c r="H6" s="25"/>
      <c r="I6" s="13"/>
      <c r="J6" s="13"/>
      <c r="K6" s="13"/>
    </row>
    <row r="7" spans="1:11" x14ac:dyDescent="0.35">
      <c r="A7" s="5"/>
      <c r="B7" s="5"/>
      <c r="C7" s="5"/>
      <c r="D7" s="6"/>
      <c r="E7" s="5"/>
      <c r="F7" s="5"/>
      <c r="G7" s="25"/>
      <c r="H7" s="25"/>
      <c r="I7" s="1"/>
      <c r="J7" s="2"/>
      <c r="K7" s="2"/>
    </row>
    <row r="8" spans="1:11" x14ac:dyDescent="0.35">
      <c r="A8" s="5"/>
      <c r="B8" s="5"/>
      <c r="C8" s="5"/>
      <c r="D8" s="6"/>
      <c r="E8" s="5"/>
      <c r="F8" s="5"/>
      <c r="G8" s="25"/>
      <c r="H8" s="25"/>
      <c r="I8" s="1"/>
      <c r="J8" s="2"/>
      <c r="K8" s="2"/>
    </row>
    <row r="9" spans="1:11" x14ac:dyDescent="0.35">
      <c r="A9" s="5"/>
      <c r="B9" s="5"/>
      <c r="C9" s="5"/>
      <c r="D9" s="6"/>
      <c r="E9" s="5"/>
      <c r="F9" s="5"/>
      <c r="G9" s="5"/>
      <c r="H9" s="5"/>
      <c r="I9" s="2"/>
      <c r="J9" s="2"/>
      <c r="K9" s="2"/>
    </row>
    <row r="10" spans="1:11" x14ac:dyDescent="0.35">
      <c r="A10" s="5"/>
      <c r="B10" s="7" t="s">
        <v>28</v>
      </c>
      <c r="C10" s="5"/>
      <c r="D10" s="6"/>
      <c r="E10" s="5"/>
      <c r="F10" s="5"/>
      <c r="G10" s="5"/>
      <c r="H10" s="5"/>
      <c r="I10" s="2"/>
      <c r="J10" s="2"/>
      <c r="K10" s="2"/>
    </row>
    <row r="11" spans="1:11" x14ac:dyDescent="0.35">
      <c r="A11" s="5"/>
      <c r="B11" s="5"/>
      <c r="C11" s="5"/>
      <c r="D11" s="6"/>
      <c r="E11" s="5"/>
      <c r="F11" s="5"/>
      <c r="G11" s="5"/>
      <c r="H11" s="5"/>
      <c r="I11" s="2"/>
      <c r="J11" s="2"/>
      <c r="K11" s="2"/>
    </row>
    <row r="12" spans="1:11" x14ac:dyDescent="0.35">
      <c r="A12" s="53" t="s">
        <v>1</v>
      </c>
      <c r="B12" s="53" t="s">
        <v>2</v>
      </c>
      <c r="C12" s="53" t="s">
        <v>3</v>
      </c>
      <c r="D12" s="53"/>
      <c r="E12" s="53" t="s">
        <v>6</v>
      </c>
      <c r="F12" s="53" t="s">
        <v>4</v>
      </c>
      <c r="G12" s="53" t="s">
        <v>12</v>
      </c>
      <c r="H12" s="53" t="s">
        <v>5</v>
      </c>
      <c r="I12" s="2"/>
      <c r="J12" s="2"/>
      <c r="K12" s="2"/>
    </row>
    <row r="13" spans="1:11" ht="43.5" x14ac:dyDescent="0.35">
      <c r="A13" s="54">
        <v>851</v>
      </c>
      <c r="B13" s="54">
        <v>85195</v>
      </c>
      <c r="C13" s="65">
        <v>4140</v>
      </c>
      <c r="D13" s="66" t="s">
        <v>34</v>
      </c>
      <c r="E13" s="62">
        <v>14000</v>
      </c>
      <c r="F13" s="63">
        <v>4877</v>
      </c>
      <c r="G13" s="62">
        <v>0</v>
      </c>
      <c r="H13" s="62">
        <f t="shared" ref="H13:H18" si="0">E13-F13+G13</f>
        <v>9123</v>
      </c>
      <c r="I13" s="2"/>
      <c r="J13" s="2"/>
      <c r="K13" s="2"/>
    </row>
    <row r="14" spans="1:11" x14ac:dyDescent="0.35">
      <c r="A14" s="54"/>
      <c r="B14" s="54"/>
      <c r="C14" s="20" t="s">
        <v>32</v>
      </c>
      <c r="D14" s="20"/>
      <c r="E14" s="59">
        <f>E13</f>
        <v>14000</v>
      </c>
      <c r="F14" s="43">
        <f>SUM(F13)</f>
        <v>4877</v>
      </c>
      <c r="G14" s="59">
        <f>G13</f>
        <v>0</v>
      </c>
      <c r="H14" s="59">
        <f t="shared" si="0"/>
        <v>9123</v>
      </c>
      <c r="I14" s="2"/>
      <c r="J14" s="2"/>
      <c r="K14" s="2"/>
    </row>
    <row r="15" spans="1:11" ht="27.75" customHeight="1" x14ac:dyDescent="0.35">
      <c r="A15" s="54"/>
      <c r="B15" s="54"/>
      <c r="C15" s="30">
        <v>4210</v>
      </c>
      <c r="D15" s="67" t="s">
        <v>35</v>
      </c>
      <c r="E15" s="62">
        <v>131500</v>
      </c>
      <c r="F15" s="64">
        <v>0</v>
      </c>
      <c r="G15" s="62">
        <v>4877</v>
      </c>
      <c r="H15" s="62">
        <f t="shared" si="0"/>
        <v>136377</v>
      </c>
      <c r="I15" s="2"/>
      <c r="J15" s="2"/>
      <c r="K15" s="2"/>
    </row>
    <row r="16" spans="1:11" ht="29" x14ac:dyDescent="0.35">
      <c r="A16" s="54"/>
      <c r="B16" s="54"/>
      <c r="C16" s="48"/>
      <c r="D16" s="67" t="s">
        <v>36</v>
      </c>
      <c r="E16" s="62">
        <v>22900</v>
      </c>
      <c r="F16" s="64">
        <v>0</v>
      </c>
      <c r="G16" s="64">
        <v>0</v>
      </c>
      <c r="H16" s="62">
        <f t="shared" si="0"/>
        <v>22900</v>
      </c>
      <c r="I16" s="2"/>
      <c r="J16" s="2"/>
      <c r="K16" s="2"/>
    </row>
    <row r="17" spans="1:11" x14ac:dyDescent="0.35">
      <c r="A17" s="54"/>
      <c r="B17" s="54"/>
      <c r="C17" s="20" t="s">
        <v>31</v>
      </c>
      <c r="D17" s="20"/>
      <c r="E17" s="59">
        <f>SUM(E15:E16)</f>
        <v>154400</v>
      </c>
      <c r="F17" s="60">
        <f>SUM(F15:F16)</f>
        <v>0</v>
      </c>
      <c r="G17" s="59">
        <f>SUM(G15:G16)</f>
        <v>4877</v>
      </c>
      <c r="H17" s="59">
        <f t="shared" si="0"/>
        <v>159277</v>
      </c>
      <c r="I17" s="2"/>
      <c r="J17" s="2"/>
      <c r="K17" s="2"/>
    </row>
    <row r="18" spans="1:11" x14ac:dyDescent="0.35">
      <c r="A18" s="20" t="s">
        <v>7</v>
      </c>
      <c r="B18" s="20"/>
      <c r="C18" s="20"/>
      <c r="D18" s="20"/>
      <c r="E18" s="59">
        <v>4370268</v>
      </c>
      <c r="F18" s="43">
        <f>F14+F17</f>
        <v>4877</v>
      </c>
      <c r="G18" s="43">
        <f>G14+G17</f>
        <v>4877</v>
      </c>
      <c r="H18" s="59">
        <f t="shared" si="0"/>
        <v>4370268</v>
      </c>
      <c r="I18" s="2"/>
      <c r="J18" s="2"/>
      <c r="K18" s="2"/>
    </row>
    <row r="19" spans="1:11" x14ac:dyDescent="0.35">
      <c r="A19" s="5"/>
      <c r="B19" s="5"/>
      <c r="C19" s="5"/>
      <c r="D19" s="6"/>
      <c r="E19" s="5"/>
      <c r="F19" s="5"/>
      <c r="G19" s="5"/>
      <c r="H19" s="5"/>
      <c r="I19" s="2"/>
      <c r="J19" s="2"/>
      <c r="K19" s="2"/>
    </row>
    <row r="20" spans="1:11" x14ac:dyDescent="0.35">
      <c r="A20" s="7" t="s">
        <v>8</v>
      </c>
      <c r="B20" s="5"/>
      <c r="C20" s="5"/>
      <c r="D20" s="6"/>
      <c r="E20" s="5"/>
      <c r="F20" s="5"/>
      <c r="G20" s="5"/>
      <c r="H20" s="5"/>
      <c r="I20" s="2"/>
      <c r="J20" s="2"/>
      <c r="K20" s="2"/>
    </row>
    <row r="21" spans="1:11" ht="11.25" customHeight="1" x14ac:dyDescent="0.35">
      <c r="A21" s="2"/>
      <c r="B21" s="2"/>
      <c r="C21" s="2"/>
      <c r="D21" s="3"/>
      <c r="E21" s="2"/>
      <c r="F21" s="2"/>
      <c r="G21" s="2"/>
      <c r="H21" s="2"/>
      <c r="I21" s="2"/>
      <c r="J21" s="2"/>
      <c r="K21" s="2"/>
    </row>
    <row r="22" spans="1:11" ht="23.25" customHeight="1" x14ac:dyDescent="0.35">
      <c r="A22" s="27" t="s">
        <v>37</v>
      </c>
      <c r="B22" s="27"/>
      <c r="C22" s="27"/>
      <c r="D22" s="27"/>
      <c r="E22" s="27"/>
      <c r="F22" s="27"/>
      <c r="G22" s="27"/>
      <c r="H22" s="27"/>
      <c r="I22" s="2"/>
      <c r="J22" s="2"/>
      <c r="K22" s="2"/>
    </row>
    <row r="23" spans="1:11" x14ac:dyDescent="0.35">
      <c r="A23" s="15"/>
      <c r="B23" s="15"/>
      <c r="C23" s="15"/>
      <c r="D23" s="3"/>
      <c r="E23" s="2"/>
      <c r="F23" s="2"/>
      <c r="G23" s="2"/>
      <c r="H23" s="2"/>
      <c r="I23" s="2"/>
      <c r="J23" s="2"/>
      <c r="K23" s="2"/>
    </row>
    <row r="24" spans="1:11" x14ac:dyDescent="0.35">
      <c r="A24" s="2"/>
      <c r="B24" s="2"/>
      <c r="C24" s="2"/>
      <c r="D24" s="3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3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3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3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3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3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3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3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</row>
  </sheetData>
  <mergeCells count="6">
    <mergeCell ref="A22:H22"/>
    <mergeCell ref="I4:K4"/>
    <mergeCell ref="A13:A17"/>
    <mergeCell ref="B13:B17"/>
    <mergeCell ref="C15:C16"/>
    <mergeCell ref="G3:H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Załącznik 1 </vt:lpstr>
      <vt:lpstr>Załącznik 1a</vt:lpstr>
      <vt:lpstr>Załącznik 2</vt:lpstr>
      <vt:lpstr>Załącznik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2026-10-02T13:26:04Z</cp:lastPrinted>
  <dcterms:created xsi:type="dcterms:W3CDTF">2015-06-05T18:17:20Z</dcterms:created>
  <dcterms:modified xsi:type="dcterms:W3CDTF">2026-10-16T16:34:48Z</dcterms:modified>
</cp:coreProperties>
</file>