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DN\Desktop\INSTRUKCJA  KOSZTÓW OPK 28.10.2024\INSTRUKCJA EWIDENCJI I ROZLICZANIA KOSZTÓW W ORDN\2024\02.01.2024  r\"/>
    </mc:Choice>
  </mc:AlternateContent>
  <bookViews>
    <workbookView xWindow="-108" yWindow="-108" windowWidth="23256" windowHeight="12456" firstSheet="3" activeTab="4"/>
  </bookViews>
  <sheets>
    <sheet name="Koszty bezpośred. jednoznaczne" sheetId="5" r:id="rId1"/>
    <sheet name="Poz.koszty bezp.(1-6)" sheetId="6" r:id="rId2"/>
    <sheet name="Poz.koszty bezp.(1-5)" sheetId="19" r:id="rId3"/>
    <sheet name="Poz.koszty bezp.(1-4)" sheetId="20" r:id="rId4"/>
    <sheet name="Poz.koszty bezp.(1-3)" sheetId="21" r:id="rId5"/>
    <sheet name="Poz.koszty bezp.(1-2)" sheetId="22" r:id="rId6"/>
    <sheet name="Poz.koszty bezp. 1,2,3,5,6" sheetId="14" r:id="rId7"/>
    <sheet name="Poz.koszty bezp.1,2,3,6" sheetId="12" r:id="rId8"/>
    <sheet name="Poz.koszty bezp.1,3" sheetId="15" r:id="rId9"/>
    <sheet name="Poz.koszty bezp.1,3,4" sheetId="16" r:id="rId10"/>
    <sheet name="Poz.koszty bezp. 1,4" sheetId="23" r:id="rId11"/>
    <sheet name=" Poz.koszty bezpośrednie(1-4)" sheetId="9" state="hidden" r:id="rId12"/>
    <sheet name="Koszty bezpośred. Magazyn" sheetId="38" r:id="rId13"/>
    <sheet name="Poz.koszty bezp.(1-6)MAGart.biu" sheetId="39" r:id="rId14"/>
    <sheet name="Poz.koszty bezp.(1-6)MAGśr.czys" sheetId="40" r:id="rId15"/>
    <sheet name="Poz.koszty bezp.(1-6)MAGart.poz" sheetId="41" r:id="rId16"/>
    <sheet name="Poz.koszty bezp.(1-4)MAGart.med" sheetId="42" r:id="rId17"/>
    <sheet name="Poz.koszty bezp.(1,2,3,4,6)" sheetId="36" r:id="rId1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9" l="1"/>
  <c r="G19" i="19"/>
  <c r="I19" i="19" s="1"/>
  <c r="H19" i="19"/>
  <c r="F21" i="19"/>
  <c r="G21" i="19" s="1"/>
  <c r="F22" i="19"/>
  <c r="H22" i="19" s="1"/>
  <c r="F23" i="19"/>
  <c r="G23" i="19" s="1"/>
  <c r="I23" i="19" s="1"/>
  <c r="H23" i="19"/>
  <c r="E24" i="19"/>
  <c r="F20" i="19" s="1"/>
  <c r="G21" i="22"/>
  <c r="H21" i="22"/>
  <c r="G20" i="19" l="1"/>
  <c r="H20" i="19"/>
  <c r="J19" i="19"/>
  <c r="F24" i="19"/>
  <c r="H21" i="19"/>
  <c r="I21" i="19" s="1"/>
  <c r="J21" i="19" s="1"/>
  <c r="G22" i="19"/>
  <c r="I22" i="19" s="1"/>
  <c r="J22" i="19" s="1"/>
  <c r="I21" i="22"/>
  <c r="G24" i="19" l="1"/>
  <c r="H24" i="19"/>
  <c r="I20" i="19"/>
  <c r="E25" i="6"/>
  <c r="F20" i="6" s="1"/>
  <c r="H16" i="5"/>
  <c r="H17" i="5"/>
  <c r="H18" i="5"/>
  <c r="H19" i="5"/>
  <c r="H20" i="5"/>
  <c r="G21" i="5"/>
  <c r="H15" i="5"/>
  <c r="H21" i="5" s="1"/>
  <c r="F21" i="5"/>
  <c r="J20" i="19" l="1"/>
  <c r="J24" i="19" s="1"/>
  <c r="I24" i="19"/>
  <c r="E22" i="42"/>
  <c r="E24" i="41"/>
  <c r="E24" i="40"/>
  <c r="E24" i="39"/>
  <c r="E24" i="36"/>
  <c r="E20" i="23"/>
  <c r="F18" i="23" s="1"/>
  <c r="H18" i="23" s="1"/>
  <c r="E22" i="22"/>
  <c r="E23" i="21"/>
  <c r="E24" i="20"/>
  <c r="E21" i="16"/>
  <c r="F18" i="16" s="1"/>
  <c r="G18" i="16" s="1"/>
  <c r="E20" i="15"/>
  <c r="F19" i="15" s="1"/>
  <c r="H19" i="15" s="1"/>
  <c r="E23" i="14"/>
  <c r="F22" i="14" s="1"/>
  <c r="E22" i="12"/>
  <c r="F20" i="12" s="1"/>
  <c r="H20" i="12" s="1"/>
  <c r="F23" i="20" l="1"/>
  <c r="F22" i="20"/>
  <c r="F20" i="21"/>
  <c r="F21" i="21"/>
  <c r="F19" i="22"/>
  <c r="F20" i="22"/>
  <c r="F21" i="42"/>
  <c r="G21" i="42" s="1"/>
  <c r="F20" i="42"/>
  <c r="G20" i="42" s="1"/>
  <c r="F19" i="42"/>
  <c r="G20" i="41"/>
  <c r="H20" i="41" s="1"/>
  <c r="F22" i="41"/>
  <c r="G22" i="41" s="1"/>
  <c r="H22" i="41" s="1"/>
  <c r="F20" i="41"/>
  <c r="F19" i="41"/>
  <c r="G19" i="41" s="1"/>
  <c r="H19" i="41" s="1"/>
  <c r="F18" i="41"/>
  <c r="F23" i="41"/>
  <c r="F22" i="40"/>
  <c r="F20" i="40"/>
  <c r="F19" i="40"/>
  <c r="G19" i="40" s="1"/>
  <c r="H19" i="40" s="1"/>
  <c r="F18" i="40"/>
  <c r="G18" i="40" s="1"/>
  <c r="F23" i="40"/>
  <c r="F23" i="39"/>
  <c r="G23" i="39" s="1"/>
  <c r="F22" i="39"/>
  <c r="G22" i="39" s="1"/>
  <c r="H22" i="39" s="1"/>
  <c r="F20" i="39"/>
  <c r="G20" i="39" s="1"/>
  <c r="F19" i="39"/>
  <c r="G19" i="39" s="1"/>
  <c r="F18" i="39"/>
  <c r="G20" i="40"/>
  <c r="H20" i="40" s="1"/>
  <c r="G21" i="40"/>
  <c r="H21" i="40" s="1"/>
  <c r="G22" i="40"/>
  <c r="H22" i="40" s="1"/>
  <c r="G19" i="42"/>
  <c r="F18" i="42"/>
  <c r="G18" i="42" s="1"/>
  <c r="G21" i="41"/>
  <c r="H21" i="41" s="1"/>
  <c r="G23" i="41"/>
  <c r="G23" i="40"/>
  <c r="G18" i="39"/>
  <c r="G21" i="39"/>
  <c r="H21" i="39" s="1"/>
  <c r="F22" i="38"/>
  <c r="F19" i="36"/>
  <c r="F23" i="36"/>
  <c r="F21" i="36"/>
  <c r="F20" i="36"/>
  <c r="F22" i="36"/>
  <c r="G18" i="23"/>
  <c r="F19" i="23"/>
  <c r="F20" i="23" s="1"/>
  <c r="G19" i="22"/>
  <c r="H19" i="22"/>
  <c r="H20" i="21"/>
  <c r="G20" i="21"/>
  <c r="F22" i="21"/>
  <c r="F19" i="21"/>
  <c r="F19" i="20"/>
  <c r="H19" i="20" s="1"/>
  <c r="F20" i="20"/>
  <c r="H23" i="20"/>
  <c r="G23" i="20"/>
  <c r="F21" i="20"/>
  <c r="H21" i="20" s="1"/>
  <c r="F19" i="16"/>
  <c r="F20" i="16"/>
  <c r="H20" i="16" s="1"/>
  <c r="H18" i="16"/>
  <c r="F18" i="15"/>
  <c r="H18" i="15" s="1"/>
  <c r="H20" i="15" s="1"/>
  <c r="G19" i="15"/>
  <c r="I19" i="15" s="1"/>
  <c r="G22" i="14"/>
  <c r="H22" i="14"/>
  <c r="F18" i="14"/>
  <c r="G18" i="14" s="1"/>
  <c r="F19" i="14"/>
  <c r="G19" i="14" s="1"/>
  <c r="F20" i="14"/>
  <c r="H20" i="14" s="1"/>
  <c r="G21" i="14"/>
  <c r="F19" i="12"/>
  <c r="F18" i="12"/>
  <c r="F21" i="12"/>
  <c r="G20" i="12"/>
  <c r="I20" i="12" s="1"/>
  <c r="J20" i="12" s="1"/>
  <c r="G20" i="22" l="1"/>
  <c r="H20" i="22"/>
  <c r="H18" i="40"/>
  <c r="G21" i="21"/>
  <c r="I21" i="21" s="1"/>
  <c r="H21" i="21"/>
  <c r="H18" i="39"/>
  <c r="H22" i="20"/>
  <c r="G22" i="20"/>
  <c r="I22" i="20" s="1"/>
  <c r="I23" i="20"/>
  <c r="H21" i="14"/>
  <c r="I21" i="14" s="1"/>
  <c r="J21" i="14" s="1"/>
  <c r="H18" i="14"/>
  <c r="I18" i="14" s="1"/>
  <c r="I22" i="14"/>
  <c r="F24" i="20"/>
  <c r="G19" i="20"/>
  <c r="I19" i="20" s="1"/>
  <c r="G20" i="16"/>
  <c r="I20" i="16" s="1"/>
  <c r="F24" i="36"/>
  <c r="H19" i="16"/>
  <c r="H21" i="16" s="1"/>
  <c r="F21" i="16"/>
  <c r="F20" i="15"/>
  <c r="F22" i="12"/>
  <c r="G18" i="15"/>
  <c r="I18" i="15" s="1"/>
  <c r="I20" i="15" s="1"/>
  <c r="I18" i="16"/>
  <c r="G19" i="16"/>
  <c r="G21" i="20"/>
  <c r="I21" i="20" s="1"/>
  <c r="F22" i="42"/>
  <c r="G18" i="41"/>
  <c r="H18" i="41" s="1"/>
  <c r="G24" i="40"/>
  <c r="H24" i="40"/>
  <c r="H19" i="39"/>
  <c r="H20" i="39"/>
  <c r="H22" i="36"/>
  <c r="G22" i="36"/>
  <c r="H20" i="36"/>
  <c r="G20" i="36"/>
  <c r="G21" i="36"/>
  <c r="H21" i="36"/>
  <c r="H23" i="36"/>
  <c r="G23" i="36"/>
  <c r="H19" i="36"/>
  <c r="G19" i="36"/>
  <c r="I18" i="23"/>
  <c r="H19" i="23"/>
  <c r="H20" i="23" s="1"/>
  <c r="G19" i="23"/>
  <c r="G20" i="23" s="1"/>
  <c r="I19" i="22"/>
  <c r="H22" i="22"/>
  <c r="H19" i="21"/>
  <c r="F23" i="21"/>
  <c r="G19" i="21"/>
  <c r="H22" i="21"/>
  <c r="G22" i="21"/>
  <c r="I20" i="21"/>
  <c r="G20" i="20"/>
  <c r="H20" i="20"/>
  <c r="H24" i="20" s="1"/>
  <c r="H19" i="14"/>
  <c r="G20" i="14"/>
  <c r="I20" i="14" s="1"/>
  <c r="J20" i="14" s="1"/>
  <c r="G18" i="12"/>
  <c r="H19" i="12"/>
  <c r="G19" i="12"/>
  <c r="H18" i="12"/>
  <c r="G21" i="12"/>
  <c r="H21" i="12"/>
  <c r="J18" i="14" l="1"/>
  <c r="I20" i="22"/>
  <c r="I22" i="22" s="1"/>
  <c r="I20" i="36"/>
  <c r="J20" i="36" s="1"/>
  <c r="G20" i="15"/>
  <c r="G24" i="20"/>
  <c r="H23" i="14"/>
  <c r="I22" i="21"/>
  <c r="I19" i="16"/>
  <c r="I21" i="16" s="1"/>
  <c r="G21" i="16"/>
  <c r="H23" i="21"/>
  <c r="G24" i="36"/>
  <c r="H24" i="36"/>
  <c r="G23" i="14"/>
  <c r="G24" i="41"/>
  <c r="H24" i="41"/>
  <c r="I23" i="36"/>
  <c r="I19" i="36"/>
  <c r="I21" i="36"/>
  <c r="J21" i="36" s="1"/>
  <c r="I22" i="36"/>
  <c r="J22" i="36" s="1"/>
  <c r="I19" i="23"/>
  <c r="I20" i="23" s="1"/>
  <c r="G22" i="22"/>
  <c r="I19" i="21"/>
  <c r="G23" i="21"/>
  <c r="I20" i="20"/>
  <c r="I24" i="20" s="1"/>
  <c r="I19" i="14"/>
  <c r="I23" i="14" s="1"/>
  <c r="H22" i="12"/>
  <c r="G22" i="12"/>
  <c r="I18" i="12"/>
  <c r="I21" i="12"/>
  <c r="I19" i="12"/>
  <c r="J19" i="12" s="1"/>
  <c r="F24" i="9"/>
  <c r="G22" i="9" s="1"/>
  <c r="K22" i="9" s="1"/>
  <c r="H17" i="9"/>
  <c r="I21" i="9" s="1"/>
  <c r="C9" i="9"/>
  <c r="I23" i="21" l="1"/>
  <c r="J19" i="36"/>
  <c r="J24" i="36" s="1"/>
  <c r="I24" i="36"/>
  <c r="G22" i="42"/>
  <c r="H24" i="39"/>
  <c r="G24" i="39"/>
  <c r="J19" i="14"/>
  <c r="J23" i="14" s="1"/>
  <c r="J18" i="12"/>
  <c r="J22" i="12" s="1"/>
  <c r="I22" i="12"/>
  <c r="G23" i="9"/>
  <c r="J23" i="9" s="1"/>
  <c r="G16" i="9"/>
  <c r="G17" i="9"/>
  <c r="J22" i="9"/>
  <c r="L22" i="9" s="1"/>
  <c r="M22" i="9" s="1"/>
  <c r="I18" i="9"/>
  <c r="I19" i="9"/>
  <c r="I20" i="9"/>
  <c r="I17" i="9" l="1"/>
  <c r="G24" i="9"/>
  <c r="K16" i="9"/>
  <c r="J16" i="9"/>
  <c r="K17" i="9"/>
  <c r="K21" i="9" s="1"/>
  <c r="J17" i="9"/>
  <c r="J18" i="9" s="1"/>
  <c r="K23" i="9"/>
  <c r="L23" i="9" s="1"/>
  <c r="K18" i="9"/>
  <c r="J24" i="9" l="1"/>
  <c r="K20" i="9"/>
  <c r="L18" i="9"/>
  <c r="M18" i="9" s="1"/>
  <c r="K24" i="9"/>
  <c r="K19" i="9"/>
  <c r="L16" i="9"/>
  <c r="J21" i="9"/>
  <c r="L21" i="9" s="1"/>
  <c r="M21" i="9" s="1"/>
  <c r="L17" i="9"/>
  <c r="M17" i="9" s="1"/>
  <c r="J20" i="9"/>
  <c r="J19" i="9"/>
  <c r="L19" i="9" l="1"/>
  <c r="M19" i="9" s="1"/>
  <c r="L20" i="9"/>
  <c r="M20" i="9" s="1"/>
  <c r="L24" i="9"/>
  <c r="M16" i="9"/>
  <c r="M24" i="9" s="1"/>
  <c r="F24" i="6"/>
  <c r="F23" i="6"/>
  <c r="F21" i="6"/>
  <c r="G20" i="6"/>
  <c r="F19" i="6"/>
  <c r="G19" i="6" s="1"/>
  <c r="H19" i="6" l="1"/>
  <c r="I19" i="6" s="1"/>
  <c r="H22" i="6"/>
  <c r="G22" i="6"/>
  <c r="H21" i="6"/>
  <c r="G21" i="6"/>
  <c r="H24" i="6"/>
  <c r="G24" i="6"/>
  <c r="H20" i="6"/>
  <c r="I20" i="6" s="1"/>
  <c r="G23" i="6"/>
  <c r="H23" i="6"/>
  <c r="I22" i="6" l="1"/>
  <c r="J22" i="6" s="1"/>
  <c r="I24" i="6"/>
  <c r="J19" i="6" s="1"/>
  <c r="H25" i="6"/>
  <c r="G25" i="6"/>
  <c r="I21" i="6"/>
  <c r="J21" i="6" s="1"/>
  <c r="I23" i="6"/>
  <c r="J23" i="6" s="1"/>
  <c r="I25" i="6" l="1"/>
  <c r="J20" i="6"/>
  <c r="J25" i="6" l="1"/>
</calcChain>
</file>

<file path=xl/sharedStrings.xml><?xml version="1.0" encoding="utf-8"?>
<sst xmlns="http://schemas.openxmlformats.org/spreadsheetml/2006/main" count="648" uniqueCount="128">
  <si>
    <t>507</t>
  </si>
  <si>
    <t>Lp.</t>
  </si>
  <si>
    <t xml:space="preserve">OPK </t>
  </si>
  <si>
    <t>%</t>
  </si>
  <si>
    <t>1.</t>
  </si>
  <si>
    <t xml:space="preserve">Zadania statutowe-podstawowe </t>
  </si>
  <si>
    <t>2.</t>
  </si>
  <si>
    <t>NFZ</t>
  </si>
  <si>
    <t>3.</t>
  </si>
  <si>
    <t xml:space="preserve">Komercja pozostała medyczna </t>
  </si>
  <si>
    <t>4.</t>
  </si>
  <si>
    <t xml:space="preserve">Komercja pozostała niemedyczna </t>
  </si>
  <si>
    <t>5.</t>
  </si>
  <si>
    <t xml:space="preserve">Projekt HPV </t>
  </si>
  <si>
    <t>6.</t>
  </si>
  <si>
    <t xml:space="preserve">Projekt norweski </t>
  </si>
  <si>
    <t xml:space="preserve">Razem </t>
  </si>
  <si>
    <t>500</t>
  </si>
  <si>
    <t>540</t>
  </si>
  <si>
    <t>545</t>
  </si>
  <si>
    <t>526</t>
  </si>
  <si>
    <t>525</t>
  </si>
  <si>
    <t>* dział ( pracownia ) fizykoterapii</t>
  </si>
  <si>
    <t>* dział ( pracownia ) kinezyterapii</t>
  </si>
  <si>
    <t>* dział ( pracownia ) hydroterapii</t>
  </si>
  <si>
    <t xml:space="preserve">* dział ( pracownia ) masażu leczniczego </t>
  </si>
  <si>
    <t>1312</t>
  </si>
  <si>
    <t>1314</t>
  </si>
  <si>
    <t>1316</t>
  </si>
  <si>
    <t>1320</t>
  </si>
  <si>
    <t>Kod funkcji/ konto syntetyczne</t>
  </si>
  <si>
    <t>Kod resortowy</t>
  </si>
  <si>
    <t>PLAN na 2023 w zł</t>
  </si>
  <si>
    <t>x</t>
  </si>
  <si>
    <t>Wartość faktury, w tym:</t>
  </si>
  <si>
    <t>VAT odliczony</t>
  </si>
  <si>
    <t>Sporządził</t>
  </si>
  <si>
    <t>Zatwierdził</t>
  </si>
  <si>
    <t>….................................................</t>
  </si>
  <si>
    <r>
      <rPr>
        <b/>
        <sz val="11"/>
        <color theme="1"/>
        <rFont val="Czcionka tekstu podstawowego"/>
        <charset val="238"/>
      </rPr>
      <t>Załącznik nr …....</t>
    </r>
    <r>
      <rPr>
        <sz val="11"/>
        <color theme="1"/>
        <rFont val="Czcionka tekstu podstawowego"/>
        <family val="2"/>
        <charset val="238"/>
      </rPr>
      <t xml:space="preserve"> do faktury nr ……. z dnia ……… kontrahent: …………………..</t>
    </r>
  </si>
  <si>
    <t>Załącznik nr ….</t>
  </si>
  <si>
    <t>Zakwalifikowanie kosztu bezpośredniego jednoznacznego do OPK  (Zaznaczyć "x" przy właściym OPK)</t>
  </si>
  <si>
    <t>do Zarządzenia Dyrektora nr ….. z dnia …......</t>
  </si>
  <si>
    <t>Zakwalifikowanie kosztu pośredniego do OPK  (Zaznaczyć "x" przy właściym OPK)</t>
  </si>
  <si>
    <t>Wartość brutto ogółem</t>
  </si>
  <si>
    <t>wartość do przeniesienia w koszty działalności jednostki (kol.6 - kol.7)</t>
  </si>
  <si>
    <t>(data, podpis i pieczątka upoważnionego pracownikla jednostki)</t>
  </si>
  <si>
    <t>(data, podpis i pieczątka kierownika jednostki)</t>
  </si>
  <si>
    <t>Liczba wykonanaych zabiegów (dot. OPK 2 - NFZ)</t>
  </si>
  <si>
    <t>wartość do przeniesienia w koszty działalności jednostki (kol.10 - kol.11)</t>
  </si>
  <si>
    <t>Koszty bezpośrednie, które w sposób jednoznaczny, na podstawie ww. faktury, można przypisać do danego OPK:</t>
  </si>
  <si>
    <t>Pozostałe koszty bezpośrednie, przypisane na podstawie ww. faktury do OPK według przyjętych rozdzielników kosztów wspólnych:</t>
  </si>
  <si>
    <t>Kwota brutto faktury:</t>
  </si>
  <si>
    <t>Vat odliczony:</t>
  </si>
  <si>
    <t>Wartość faktury do wykazania w kosztach:</t>
  </si>
  <si>
    <t>Wartość kosztów do rozksięgowania na poszczególne OPK (OPK 4 doliczony do OPK 1)</t>
  </si>
  <si>
    <t>wartość do przeniesienia w koszty działalności jednostki (kol.7 - kol.8)</t>
  </si>
  <si>
    <t>Wartość kosztów do rozksięgowania na poszczególne OPK (OPK 5 doliczony do OPK 1)</t>
  </si>
  <si>
    <t>Wartość kosztów do rozksięgowania na poszczególne OPK (OPK 5  doliczony do OPK 1)</t>
  </si>
  <si>
    <t>Wartość zużycia</t>
  </si>
  <si>
    <t>Magazyn …................ można przypisać do danego OPK:</t>
  </si>
  <si>
    <t xml:space="preserve"> - Magazyn artykułów biurowych do OPK według przyjętych rozdzielników kosztów wspólnych:</t>
  </si>
  <si>
    <t>Kwota rozchodów ogółem</t>
  </si>
  <si>
    <t xml:space="preserve"> - Magazyn środków czystości do OPK według przyjętych rozdzielników kosztów wspólnych:</t>
  </si>
  <si>
    <t xml:space="preserve"> - Magazyn artykułów pozostałych do OPK według przyjętych rozdzielników kosztów wspólnych:</t>
  </si>
  <si>
    <t xml:space="preserve"> - Magazyn artykułów medycznych do OPK według przyjętych rozdzielników kosztów wspólnych:</t>
  </si>
  <si>
    <t>Załącznik Nr 3a</t>
  </si>
  <si>
    <t>Załącznik Nr 3b</t>
  </si>
  <si>
    <t>Załącznik Nr 3c</t>
  </si>
  <si>
    <t>Załącznik Nr 3d</t>
  </si>
  <si>
    <t>Załącznik Nr 3e</t>
  </si>
  <si>
    <t>Załącznik Nr 3f</t>
  </si>
  <si>
    <t>Załącznik Nr 3g</t>
  </si>
  <si>
    <t>Załącznik Nr 3h</t>
  </si>
  <si>
    <t>Załącznik Nr 3i</t>
  </si>
  <si>
    <t>Załącznik Nr 3k</t>
  </si>
  <si>
    <t>Załącznik Nr 3j</t>
  </si>
  <si>
    <t>Załącznik Nr 3l</t>
  </si>
  <si>
    <t>Koszty bezpośrednie, które w sposób jednoznaczny, na podstawie "Zbiorczego zestawienia obrotów indeksów w okresie ….........................."</t>
  </si>
  <si>
    <t>Załącznik Nr 3m</t>
  </si>
  <si>
    <t xml:space="preserve">Pozostałe koszty bezpośrednie, przypisane na podstawie "Zbiorczego zestawienia obrotów indeksów w okresie…............................" </t>
  </si>
  <si>
    <t>Załącznik Nr 3n</t>
  </si>
  <si>
    <t xml:space="preserve">Pozostałe koszty bezpośrednie, przypisane na podstawie "Zbiorczego zestawienia obrotów indeksów w okresie ….............................." </t>
  </si>
  <si>
    <t>Załącznik Nr 3o</t>
  </si>
  <si>
    <t xml:space="preserve">Pozostałe koszty bezpośrednie, przypisane na podstawie "Zbiorczego zestawienia obrotów indeksów w okresie ….........................." </t>
  </si>
  <si>
    <t>Załącznik Nr 3p</t>
  </si>
  <si>
    <t>Załącznik Nr 3r</t>
  </si>
  <si>
    <t>NFZ- Poradnia Wad Postawy</t>
  </si>
  <si>
    <t>NFZ - Rehabilitacja Lecznicza</t>
  </si>
  <si>
    <t>501</t>
  </si>
  <si>
    <t>PLAN na 2024 w zł</t>
  </si>
  <si>
    <t>SKREŚLONY</t>
  </si>
  <si>
    <r>
      <rPr>
        <b/>
        <sz val="11"/>
        <color theme="1"/>
        <rFont val="Calibri"/>
        <family val="2"/>
        <charset val="238"/>
        <scheme val="minor"/>
      </rPr>
      <t>Załącznik nr …....</t>
    </r>
    <r>
      <rPr>
        <sz val="11"/>
        <color theme="1"/>
        <rFont val="Calibri"/>
        <family val="2"/>
        <charset val="238"/>
        <scheme val="minor"/>
      </rPr>
      <t xml:space="preserve"> do faktury nr ……. z dnia ……… kontrahent: …………………..</t>
    </r>
  </si>
  <si>
    <t>Renata Bocian                                           Inspektor ds. administracyjnych                                             Ośrodka Rehabilitacji                                           Dzieci Niepełnosprawnych                                     w Tomaszowie Mazowieckim</t>
  </si>
  <si>
    <t xml:space="preserve">Marta Goździk                                          Dyrektor                                               Ośrodka Rehabilitacji                                         Dzieci Niepełnosprawnych                               w Tomaszowie Mazowieckim </t>
  </si>
  <si>
    <t>Sporządził:</t>
  </si>
  <si>
    <t>Zatwierdził:</t>
  </si>
  <si>
    <t>Wartość kosztów do rozksięgowania na poszczególne OPK (OPK 6 doliczony do OPK 1)</t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</si>
  <si>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…......................." - Magazyn …............................</t>
    </r>
  </si>
  <si>
    <t>Wartość kosztów do rozksięgowania na poszczególne OPK      ( OPK 6 doliczony do OPK 1)</t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</si>
  <si>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…..................." - Magazyn artykułów biurowych</t>
    </r>
  </si>
  <si>
    <r>
      <rPr>
        <b/>
        <sz val="11"/>
        <color theme="1"/>
        <rFont val="Calibri"/>
        <family val="2"/>
        <charset val="238"/>
        <scheme val="minor"/>
      </rPr>
      <t>Załącznik nr …..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…........................" - Magazyn środków czystości</t>
    </r>
  </si>
  <si>
    <r>
      <rPr>
        <b/>
        <sz val="11"/>
        <color theme="1"/>
        <rFont val="Calibri"/>
        <family val="2"/>
        <charset val="238"/>
        <scheme val="minor"/>
      </rPr>
      <t xml:space="preserve">Załącznik nr …. 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…................................" - Magazyn artykułów pozostałych</t>
    </r>
  </si>
  <si>
    <t xml:space="preserve">Pozostałe koszty bezpośrednie, przypisane na podstawie "Zbiorczego zestawienia obrotów indeksów w okresie ………………………………………." </t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</si>
  <si>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………………….." - Magazyn artykułów medycznych</t>
    </r>
  </si>
  <si>
    <t xml:space="preserve">                             Zatwierdził:</t>
  </si>
  <si>
    <t xml:space="preserve">                                Zatwierdził:</t>
  </si>
  <si>
    <t xml:space="preserve">   </t>
  </si>
  <si>
    <t xml:space="preserve">                               Zatwierdził:</t>
  </si>
  <si>
    <t xml:space="preserve">                            Zatwierdził:</t>
  </si>
  <si>
    <t>do Zarządzenia Nr 7a/2024 Dyrektora Ośrodka Rehabilitacji Dzieci Niepełnosprawnych w Tomaszowie Mazowieckim z dnia 02.01.2024 roku stanowiącym załącznik nr 3a do Instrukcji ewidencji  i rozliczania kosztów w Ośrodku Rehabilitacji Dzieci Niepełnosprawnych w Tomaszowie Mazowieckim  z dnia 31.08.2023 roku</t>
  </si>
  <si>
    <t>do Zarządzenia Nr 7a/2024 Dyrektora Ośrodka Rehabilitacji Dzieci Niepełnosprawnych                   w Tomaszowie Mazowieckim z dnia 02.01.2024 roku stanowiącym załącznik nr 3b do Instrukcji ewidencji  i rozliczania kosztów w Ośrodku Rehabilitacji Dzieci Niepełnosprawnych w Tomaszowie Mazowieckim z dnia 31.08.2023 roku</t>
  </si>
  <si>
    <t>do Zarządzenia Nr 7a/2024 Dyrektora Ośrodka Rehabilitacji Dzieci Niepełnosprawnych                    w Tomaszowie Mazowieckim z dnia 02.01.2024 roku stanowiącym załącznik nr 3c do Instrukcji ewidencji  i rozliczania kosztów           w Ośrodku Rehabilitacji Dzieci Niepełnosprawnych w Tomaszowie Mazowieckim  z dnia 31.08.2023 roku</t>
  </si>
  <si>
    <t>do Zarządzenia Nr 7a/2024 Dyrektora Ośrodka Rehabilitacji Dzieci Niepełnosprawnych                      w Tomaszowie Mazowieckim z dnia 02.01.2024 roku stanowiącym załącznik nr 3d do Instrukcji ewidencji               i rozliczania kosztów  w Ośrodku Rehabilitacji Dzieci Niepełnosprawnych   w Tomaszowie Mazowieckim  z dnia 31.08.2023 roku</t>
  </si>
  <si>
    <t>do Zarządzenia Nr 7a/2024 Dyrektora Ośrodka Rehabilitacji Dzieci Niepełnosprawnych                             w Tomaszowie Mazowieckim z dnia 02.01.2024 roku stanowiącym załącznik nr 3f do Instrukcji ewidencji          i rozliczania kosztów w Ośrodku Rehabilitacji Dzieci Niepełnosprawnych   w Tomaszowie Mazowieckim          z dnia 31.08.2023 roku</t>
  </si>
  <si>
    <t>do Zarządzenia Nr 7a/2024 Dyrektora Ośrodka Rehabilitacji Dzieci Niepełnosprawnych                          w Tomaszowie Mazowieckim z dnia 02.01.2024 roku stanowiącym załącznik nr 3g do Instrukcji ewidencji          i rozliczania kosztów  w Ośrodku Rehabilitacji Dzieci Niepełnosprawnych w Tomaszowie Mazowieckim            z dnia 31.08.2023 roku</t>
  </si>
  <si>
    <t>do Zarządzenia Nr 7a/2024 Dyrektora Ośrodka Rehabilitacji Dzieci Niepełnosprawnych                         w Tomaszowie Mazowieckim z dnia 02.01.2024 roku stanowiącym załącznik nr 3h do Instrukcji ewidencji             i rozliczania kosztów w Ośrodku Rehabilitacji Dzieci Niepełnosprawnych  w Tomaszowie Mazowieckim            z dnia 31.08.2023 roku</t>
  </si>
  <si>
    <t>do Zarządzenia Nr 7a/2024 Dyrektora Ośrodka Rehabilitacji Dzieci Niepełnosprawnych                           w Tomaszowie Mazowieckim z dnia 02.01.2024 roku stanowiącym załącznik nr 3i do Instrukcji ewidencji            i rozliczania kosztów w Ośrodku Rehabilitacji Dzieci Niepełnosprawnych  w Tomaszowie Mazowieckim              z dnia 31.08.2023 roku</t>
  </si>
  <si>
    <t>do Zarządzenia Nr 7a/2024 Dyrektora Ośrodka Rehabilitacji Dzieci Niepełnosprawnych                        w Tomaszowie Mazowieckim z dnia 02.01.2024 roku stanowiącym załącznik nr 3j do Instrukcji ewidencji             i rozliczania kosztów w Ośrodku Rehabilitacji Dzieci Niepełnosprawnych w Tomaszowie Mazowieckim            z dnia 31.08.2023 roku</t>
  </si>
  <si>
    <t>do Zarządzenia Nr 7a/2024 Dyrektora Ośrodka Rehabilitacji Dzieci Niepełnosprawnych                             w Tomaszowie Mazowieckim z dnia 02.01.2024 roku stanowiącym załącznik nr 3k do Instrukcji ewidencji          i rozliczania kosztów w Ośrodku Rehabilitacji Dzieci Niepełnosprawnych w Tomaszowie Mazowieckim                 z dnia 31.08.2023 roku</t>
  </si>
  <si>
    <t>do Zarządzenia Nr 7a/2024 Dyrektora Ośrodka Rehabilitacji Dzieci Niepełnosprawnych w Tomaszowie Mazowieckim             z dnia 02.01.2024 roku stanowiącym załącznik nr 3l do Instrukcji ewidencji  i rozliczania kosztów w Ośrodku Rehabilitacji Dzieci Niepełnosprawnych w Tomaszowie Mazowieckim z dnia 31.08.2023 roku</t>
  </si>
  <si>
    <t>do Zarządzenia Nr 7a/2024 Dyrektora Ośrodka Rehabilitacji Dzieci Niepełnosprawnych w Tomaszowie Mazowieckim  z dnia 02.01.2024 roku stanowiącym załącznik nr 3m do Instrukcji ewidencji  i rozliczania kosztów w Ośrodku Rehabilitacji Dzieci Niepełnosprawnych w Tomaszowie Mazowieckim             z dnia 31.08.2023 roku</t>
  </si>
  <si>
    <t>do Zarządzenia Nr 7a/2024 Dyrektora Ośrodka Rehabilitacji Dzieci Niepełnosprawnych w Tomaszowie Mazowieckim  z dnia 02.01.2024 roku stanowiącym załącznik nr 3n do Instrukcji ewidencji  i rozliczania kosztów w Ośrodku Rehabilitacji Dzieci Niepełnosprawnych w Tomaszowie Mazowieckim             z dnia 31.08.2023 roku</t>
  </si>
  <si>
    <t>do Zarządzenia Nr 7a/2024 Dyrektora Ośrodka Rehabilitacji Dzieci Niepełnosprawnych w Tomaszowie Mazowieckim  z dnia 02.01.2024 roku stanowiącym załącznik nr 3o do Instrukcji ewidencji           i rozliczania kosztów w Ośrodku Rehabilitacji Dzieci Niepełnosprawnych w Tomaszowie Mazowieckim             z dnia 31.08.2023 roku</t>
  </si>
  <si>
    <t>do Zarządzenia Nr 7a/2024 Dyrektora Ośrodka Rehabilitacji Dzieci Niepełnosprawnych w Tomaszowie Mazowieckim  z dnia 02.01.2024 roku stanowiącym załącznik nr 3p do Instrukcji ewidencji  i rozliczania kosztów w Ośrodku Rehabilitacji Dzieci Niepełnosprawnych w Tomaszowie Mazowieckim  z dnia 31.08.2023 roku</t>
  </si>
  <si>
    <t>do Zarządzenia Nr 7a/2024 Dyrektora Ośrodka Rehabilitacji Dzieci Niepełnosprawnych                        w Tomaszowie Mazowieckim  z dnia 02.01.2024 roku stanowiącym załącznik nr 3r do Instrukcji ewidencji               i rozliczania kosztów w Ośrodku Rehabilitacji Dzieci Niepełnosprawnych   w Tomaszowie Mazowieckim              z dnia 31.08.2023 roku</t>
  </si>
  <si>
    <t>Wartość kosztów do rozksięgowania na poszczególne OPK ( OPK 5 doliczony do OPK 1)</t>
  </si>
  <si>
    <t>do Zarządzenia Nr 7a/2024 Dyrektora Ośrodka Rehabilitacji Dzieci Niepełnosprawnych                           w Tomaszowie Mazowieckim z dnia 02.01.2024 roku stanowiącym załącznik nr 3e do Instrukcji ewidencji  i rozliczania kosztów w Ośrodku Rehabilitacji Dzieci Niepełnosprawnych  w Tomaszowie Mazowieckim          z dnia 31.08.2023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</si>
</sst>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" fontId="8" fillId="2" borderId="5" xfId="0" applyNumberFormat="1" applyFont="1" applyFill="1" applyBorder="1" applyAlignment="1">
      <alignment vertical="center"/>
    </xf>
    <xf numFmtId="4" fontId="8" fillId="2" borderId="6" xfId="0" applyNumberFormat="1" applyFont="1" applyFill="1" applyBorder="1" applyAlignment="1">
      <alignment vertical="center"/>
    </xf>
    <xf numFmtId="4" fontId="8" fillId="2" borderId="7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10" fillId="0" borderId="0" xfId="0" applyFont="1"/>
    <xf numFmtId="0" fontId="6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3" borderId="6" xfId="0" applyNumberFormat="1" applyFill="1" applyBorder="1" applyAlignment="1">
      <alignment vertical="center"/>
    </xf>
    <xf numFmtId="2" fontId="0" fillId="3" borderId="7" xfId="0" applyNumberForma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2" fontId="0" fillId="0" borderId="1" xfId="0" applyNumberFormat="1" applyBorder="1"/>
    <xf numFmtId="0" fontId="0" fillId="3" borderId="10" xfId="0" applyFill="1" applyBorder="1"/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2" fontId="5" fillId="0" borderId="5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7" fillId="4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8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5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8" fillId="0" borderId="22" xfId="0" applyNumberFormat="1" applyFont="1" applyBorder="1" applyAlignment="1">
      <alignment vertical="center"/>
    </xf>
    <xf numFmtId="4" fontId="8" fillId="0" borderId="23" xfId="0" applyNumberFormat="1" applyFont="1" applyBorder="1" applyAlignment="1">
      <alignment vertical="center"/>
    </xf>
    <xf numFmtId="0" fontId="15" fillId="0" borderId="0" xfId="0" applyFont="1" applyAlignment="1">
      <alignment horizontal="left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I6" sqref="I6"/>
    </sheetView>
  </sheetViews>
  <sheetFormatPr defaultRowHeight="13.8"/>
  <cols>
    <col min="1" max="1" width="4.09765625" customWidth="1"/>
    <col min="2" max="2" width="34.3984375" customWidth="1"/>
    <col min="3" max="3" width="12" customWidth="1"/>
    <col min="4" max="4" width="12.8984375" customWidth="1"/>
    <col min="5" max="5" width="18.69921875" style="3" customWidth="1"/>
    <col min="6" max="6" width="13.3984375" style="3" customWidth="1"/>
    <col min="7" max="7" width="14" style="3" customWidth="1"/>
    <col min="8" max="8" width="20" style="3" customWidth="1"/>
    <col min="9" max="9" width="28.5" style="3" customWidth="1"/>
    <col min="10" max="14" width="9" style="3"/>
  </cols>
  <sheetData>
    <row r="1" spans="1:14" ht="18" customHeight="1">
      <c r="F1" s="66" t="s">
        <v>66</v>
      </c>
      <c r="G1" s="66"/>
    </row>
    <row r="2" spans="1:14" ht="4.8" customHeight="1">
      <c r="F2" s="111" t="s">
        <v>110</v>
      </c>
      <c r="G2" s="111"/>
      <c r="H2" s="111"/>
    </row>
    <row r="3" spans="1:14" ht="4.8" customHeight="1">
      <c r="F3" s="111"/>
      <c r="G3" s="111"/>
      <c r="H3" s="111"/>
    </row>
    <row r="4" spans="1:14" ht="14.4" customHeight="1">
      <c r="F4" s="111"/>
      <c r="G4" s="111"/>
      <c r="H4" s="111"/>
    </row>
    <row r="5" spans="1:14" ht="14.4" customHeight="1">
      <c r="F5" s="111"/>
      <c r="G5" s="111"/>
      <c r="H5" s="111"/>
    </row>
    <row r="6" spans="1:14" ht="14.4" customHeight="1">
      <c r="F6" s="111"/>
      <c r="G6" s="111"/>
      <c r="H6" s="111"/>
    </row>
    <row r="7" spans="1:14" ht="33.6" customHeight="1">
      <c r="F7" s="111"/>
      <c r="G7" s="111"/>
      <c r="H7" s="111"/>
    </row>
    <row r="8" spans="1:14" ht="14.4">
      <c r="A8" s="70" t="s">
        <v>92</v>
      </c>
      <c r="B8" s="70"/>
      <c r="C8" s="70"/>
      <c r="D8" s="70"/>
      <c r="E8" s="71"/>
      <c r="F8" s="71"/>
      <c r="G8" s="71"/>
      <c r="H8" s="71"/>
    </row>
    <row r="9" spans="1:14" ht="14.4">
      <c r="A9" s="70"/>
      <c r="B9" s="70"/>
      <c r="C9" s="70"/>
      <c r="D9" s="70"/>
      <c r="E9" s="71"/>
      <c r="F9" s="71"/>
      <c r="G9" s="71"/>
      <c r="H9" s="71"/>
    </row>
    <row r="10" spans="1:14" ht="14.4">
      <c r="A10" s="117" t="s">
        <v>50</v>
      </c>
      <c r="B10" s="117"/>
      <c r="C10" s="117"/>
      <c r="D10" s="117"/>
      <c r="E10" s="117"/>
      <c r="F10" s="117"/>
      <c r="G10" s="117"/>
      <c r="H10" s="117"/>
    </row>
    <row r="11" spans="1:14" ht="14.4">
      <c r="A11" s="72"/>
      <c r="B11" s="72"/>
      <c r="C11" s="72"/>
      <c r="D11" s="72"/>
      <c r="E11" s="72"/>
      <c r="F11" s="72"/>
      <c r="G11" s="72"/>
      <c r="H11" s="72"/>
    </row>
    <row r="12" spans="1:14" ht="24.75" customHeight="1">
      <c r="A12" s="118" t="s">
        <v>1</v>
      </c>
      <c r="B12" s="118" t="s">
        <v>2</v>
      </c>
      <c r="C12" s="118" t="s">
        <v>30</v>
      </c>
      <c r="D12" s="118" t="s">
        <v>31</v>
      </c>
      <c r="E12" s="118" t="s">
        <v>41</v>
      </c>
      <c r="F12" s="112" t="s">
        <v>34</v>
      </c>
      <c r="G12" s="113"/>
      <c r="H12" s="114"/>
    </row>
    <row r="13" spans="1:14" s="10" customFormat="1" ht="51.75" customHeight="1">
      <c r="A13" s="118"/>
      <c r="B13" s="118"/>
      <c r="C13" s="118"/>
      <c r="D13" s="118"/>
      <c r="E13" s="118"/>
      <c r="F13" s="8" t="s">
        <v>44</v>
      </c>
      <c r="G13" s="8" t="s">
        <v>35</v>
      </c>
      <c r="H13" s="8" t="s">
        <v>45</v>
      </c>
      <c r="I13" s="9"/>
      <c r="J13" s="9"/>
      <c r="K13" s="9"/>
      <c r="L13" s="9"/>
      <c r="M13" s="9"/>
      <c r="N13" s="9"/>
    </row>
    <row r="14" spans="1:14" s="9" customFormat="1" ht="15.75" customHeight="1">
      <c r="A14" s="68">
        <v>1</v>
      </c>
      <c r="B14" s="68">
        <v>2</v>
      </c>
      <c r="C14" s="68">
        <v>3</v>
      </c>
      <c r="D14" s="68">
        <v>4</v>
      </c>
      <c r="E14" s="68">
        <v>5</v>
      </c>
      <c r="F14" s="68">
        <v>6</v>
      </c>
      <c r="G14" s="68">
        <v>7</v>
      </c>
      <c r="H14" s="68">
        <v>8</v>
      </c>
    </row>
    <row r="15" spans="1:14" ht="20.25" customHeight="1">
      <c r="A15" s="73" t="s">
        <v>4</v>
      </c>
      <c r="B15" s="11" t="s">
        <v>5</v>
      </c>
      <c r="C15" s="12" t="s">
        <v>17</v>
      </c>
      <c r="D15" s="12"/>
      <c r="E15" s="13"/>
      <c r="F15" s="14"/>
      <c r="G15" s="37"/>
      <c r="H15" s="69">
        <f>F15-G15</f>
        <v>0</v>
      </c>
    </row>
    <row r="16" spans="1:14" ht="20.25" customHeight="1">
      <c r="A16" s="73" t="s">
        <v>6</v>
      </c>
      <c r="B16" s="11" t="s">
        <v>87</v>
      </c>
      <c r="C16" s="12" t="s">
        <v>89</v>
      </c>
      <c r="D16" s="12"/>
      <c r="E16" s="13"/>
      <c r="F16" s="14"/>
      <c r="G16" s="13"/>
      <c r="H16" s="69">
        <f t="shared" ref="H16:H20" si="0">F16-G16</f>
        <v>0</v>
      </c>
    </row>
    <row r="17" spans="1:14" ht="20.25" customHeight="1">
      <c r="A17" s="73" t="s">
        <v>8</v>
      </c>
      <c r="B17" s="11" t="s">
        <v>88</v>
      </c>
      <c r="C17" s="12" t="s">
        <v>0</v>
      </c>
      <c r="D17" s="12"/>
      <c r="E17" s="13"/>
      <c r="F17" s="14"/>
      <c r="G17" s="13"/>
      <c r="H17" s="69">
        <f t="shared" si="0"/>
        <v>0</v>
      </c>
    </row>
    <row r="18" spans="1:14" ht="20.25" customHeight="1">
      <c r="A18" s="73" t="s">
        <v>10</v>
      </c>
      <c r="B18" s="11" t="s">
        <v>9</v>
      </c>
      <c r="C18" s="12" t="s">
        <v>18</v>
      </c>
      <c r="D18" s="12"/>
      <c r="E18" s="13"/>
      <c r="F18" s="14"/>
      <c r="G18" s="37"/>
      <c r="H18" s="69">
        <f t="shared" si="0"/>
        <v>0</v>
      </c>
    </row>
    <row r="19" spans="1:14" ht="20.25" customHeight="1">
      <c r="A19" s="73" t="s">
        <v>12</v>
      </c>
      <c r="B19" s="11" t="s">
        <v>11</v>
      </c>
      <c r="C19" s="12" t="s">
        <v>19</v>
      </c>
      <c r="D19" s="12"/>
      <c r="E19" s="13"/>
      <c r="F19" s="14"/>
      <c r="G19" s="37"/>
      <c r="H19" s="69">
        <f t="shared" si="0"/>
        <v>0</v>
      </c>
    </row>
    <row r="20" spans="1:14" ht="20.25" customHeight="1">
      <c r="A20" s="73" t="s">
        <v>14</v>
      </c>
      <c r="B20" s="11" t="s">
        <v>13</v>
      </c>
      <c r="C20" s="12" t="s">
        <v>20</v>
      </c>
      <c r="D20" s="12"/>
      <c r="E20" s="13"/>
      <c r="F20" s="14"/>
      <c r="G20" s="37"/>
      <c r="H20" s="69">
        <f t="shared" si="0"/>
        <v>0</v>
      </c>
    </row>
    <row r="21" spans="1:14" ht="22.5" customHeight="1">
      <c r="A21" s="112" t="s">
        <v>16</v>
      </c>
      <c r="B21" s="113"/>
      <c r="C21" s="113"/>
      <c r="D21" s="113"/>
      <c r="E21" s="114"/>
      <c r="F21" s="14">
        <f>F15+F16+F17+F18+F19+F20</f>
        <v>0</v>
      </c>
      <c r="G21" s="14">
        <f>G15+G16+G17+G18+G19+G20</f>
        <v>0</v>
      </c>
      <c r="H21" s="14">
        <f>H15+H16+H17+H18+H19+H20</f>
        <v>0</v>
      </c>
    </row>
    <row r="22" spans="1:14" ht="14.4">
      <c r="A22" s="70"/>
      <c r="B22" s="70"/>
      <c r="C22" s="70"/>
      <c r="D22" s="70"/>
      <c r="E22" s="71"/>
      <c r="F22" s="71"/>
      <c r="G22" s="71"/>
      <c r="H22" s="71"/>
    </row>
    <row r="23" spans="1:14" ht="14.4">
      <c r="A23" s="70"/>
      <c r="B23" s="74" t="s">
        <v>95</v>
      </c>
      <c r="C23" s="70"/>
      <c r="D23" s="70"/>
      <c r="E23" s="71"/>
      <c r="F23" s="115" t="s">
        <v>96</v>
      </c>
      <c r="G23" s="115"/>
      <c r="H23" s="71"/>
    </row>
    <row r="24" spans="1:14" s="1" customFormat="1" ht="79.2" customHeight="1">
      <c r="B24" s="75" t="s">
        <v>93</v>
      </c>
      <c r="E24" s="2"/>
      <c r="F24" s="119" t="s">
        <v>94</v>
      </c>
      <c r="G24" s="119"/>
      <c r="H24" s="2"/>
      <c r="I24" s="2"/>
      <c r="J24" s="2"/>
      <c r="K24" s="2"/>
      <c r="L24" s="2"/>
      <c r="M24" s="2"/>
      <c r="N24" s="2"/>
    </row>
    <row r="25" spans="1:14" s="47" customFormat="1" ht="8.4">
      <c r="E25" s="48"/>
      <c r="F25" s="116"/>
      <c r="G25" s="116"/>
      <c r="H25" s="48"/>
      <c r="I25" s="48"/>
      <c r="J25" s="48"/>
      <c r="K25" s="48"/>
      <c r="L25" s="48"/>
      <c r="M25" s="48"/>
      <c r="N25" s="48"/>
    </row>
    <row r="26" spans="1:14">
      <c r="G26" s="4"/>
    </row>
    <row r="27" spans="1:14">
      <c r="G27" s="4"/>
    </row>
    <row r="28" spans="1:14">
      <c r="G28" s="4"/>
    </row>
    <row r="29" spans="1:14">
      <c r="G29" s="4"/>
    </row>
    <row r="30" spans="1:14">
      <c r="G30" s="4"/>
    </row>
    <row r="31" spans="1:14">
      <c r="G31" s="4"/>
    </row>
    <row r="32" spans="1:14">
      <c r="G32" s="4"/>
    </row>
    <row r="33" spans="7:7">
      <c r="G33" s="4"/>
    </row>
    <row r="34" spans="7:7">
      <c r="G34" s="4"/>
    </row>
    <row r="35" spans="7:7">
      <c r="G35" s="4"/>
    </row>
  </sheetData>
  <mergeCells count="12">
    <mergeCell ref="F2:H7"/>
    <mergeCell ref="A21:E21"/>
    <mergeCell ref="F23:G23"/>
    <mergeCell ref="F25:G25"/>
    <mergeCell ref="A10:H10"/>
    <mergeCell ref="F12:H12"/>
    <mergeCell ref="A12:A13"/>
    <mergeCell ref="B12:B13"/>
    <mergeCell ref="C12:C13"/>
    <mergeCell ref="D12:D13"/>
    <mergeCell ref="E12:E13"/>
    <mergeCell ref="F24:G24"/>
  </mergeCell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L8" sqref="L8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25.8984375" style="3" customWidth="1"/>
    <col min="9" max="9" width="20" style="3" customWidth="1"/>
    <col min="10" max="10" width="9" style="3"/>
  </cols>
  <sheetData>
    <row r="1" spans="1:10" ht="14.4">
      <c r="G1" s="66" t="s">
        <v>76</v>
      </c>
      <c r="H1" s="66"/>
    </row>
    <row r="2" spans="1:10" ht="13.8" customHeight="1">
      <c r="G2" s="111" t="s">
        <v>118</v>
      </c>
      <c r="H2" s="111"/>
    </row>
    <row r="3" spans="1:10">
      <c r="G3" s="111"/>
      <c r="H3" s="111"/>
    </row>
    <row r="4" spans="1:10">
      <c r="F4" s="64"/>
      <c r="G4" s="111"/>
      <c r="H4" s="111"/>
    </row>
    <row r="5" spans="1:10">
      <c r="F5" s="64"/>
      <c r="G5" s="111"/>
      <c r="H5" s="111"/>
    </row>
    <row r="6" spans="1:10">
      <c r="F6" s="64"/>
      <c r="G6" s="111"/>
      <c r="H6" s="111"/>
    </row>
    <row r="7" spans="1:10" ht="32.4" customHeight="1">
      <c r="A7" s="70" t="s">
        <v>92</v>
      </c>
      <c r="B7" s="70"/>
      <c r="C7" s="70"/>
      <c r="D7" s="70"/>
      <c r="E7" s="71"/>
      <c r="F7" s="71"/>
      <c r="G7" s="111"/>
      <c r="H7" s="111"/>
      <c r="I7" s="71"/>
    </row>
    <row r="8" spans="1:10" ht="14.4">
      <c r="A8" s="70"/>
      <c r="B8" s="70"/>
      <c r="C8" s="70"/>
      <c r="D8" s="70"/>
      <c r="E8" s="71"/>
      <c r="F8" s="71"/>
      <c r="G8" s="71"/>
      <c r="H8" s="71"/>
      <c r="I8" s="71"/>
    </row>
    <row r="9" spans="1:10" ht="14.4">
      <c r="A9" s="122" t="s">
        <v>52</v>
      </c>
      <c r="B9" s="122"/>
      <c r="C9" s="121"/>
      <c r="D9" s="121"/>
      <c r="E9" s="71"/>
      <c r="F9" s="71"/>
      <c r="G9" s="71"/>
      <c r="H9" s="71"/>
      <c r="I9" s="71"/>
    </row>
    <row r="10" spans="1:10" ht="14.4">
      <c r="A10" s="122" t="s">
        <v>53</v>
      </c>
      <c r="B10" s="122"/>
      <c r="C10" s="121"/>
      <c r="D10" s="121"/>
      <c r="E10" s="71"/>
      <c r="F10" s="71"/>
      <c r="G10" s="71"/>
      <c r="H10" s="71"/>
      <c r="I10" s="71"/>
    </row>
    <row r="11" spans="1:10" ht="14.4">
      <c r="A11" s="122" t="s">
        <v>54</v>
      </c>
      <c r="B11" s="122"/>
      <c r="C11" s="121"/>
      <c r="D11" s="121"/>
      <c r="E11" s="71"/>
      <c r="F11" s="71"/>
      <c r="G11" s="71"/>
      <c r="H11" s="71"/>
      <c r="I11" s="71"/>
    </row>
    <row r="12" spans="1:10" ht="14.4">
      <c r="A12" s="70"/>
      <c r="B12" s="70"/>
      <c r="C12" s="70"/>
      <c r="D12" s="70"/>
      <c r="E12" s="71"/>
      <c r="F12" s="71"/>
      <c r="G12" s="71"/>
      <c r="H12" s="71"/>
      <c r="I12" s="71"/>
    </row>
    <row r="13" spans="1:10" ht="14.4">
      <c r="A13" s="117" t="s">
        <v>51</v>
      </c>
      <c r="B13" s="117"/>
      <c r="C13" s="117"/>
      <c r="D13" s="117"/>
      <c r="E13" s="117"/>
      <c r="F13" s="117"/>
      <c r="G13" s="117"/>
      <c r="H13" s="117"/>
      <c r="I13" s="117"/>
    </row>
    <row r="14" spans="1:10" ht="14.4">
      <c r="A14" s="117"/>
      <c r="B14" s="117"/>
      <c r="C14" s="117"/>
      <c r="D14" s="117"/>
      <c r="E14" s="117"/>
      <c r="F14" s="117"/>
      <c r="G14" s="72"/>
      <c r="H14" s="72"/>
      <c r="I14" s="72"/>
    </row>
    <row r="15" spans="1:10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12" t="s">
        <v>34</v>
      </c>
      <c r="H15" s="113"/>
      <c r="I15" s="114"/>
    </row>
    <row r="16" spans="1:10" s="10" customFormat="1" ht="81" customHeight="1">
      <c r="A16" s="118"/>
      <c r="B16" s="118"/>
      <c r="C16" s="118"/>
      <c r="D16" s="118"/>
      <c r="E16" s="118"/>
      <c r="F16" s="118"/>
      <c r="G16" s="8" t="s">
        <v>44</v>
      </c>
      <c r="H16" s="8" t="s">
        <v>35</v>
      </c>
      <c r="I16" s="8" t="s">
        <v>56</v>
      </c>
      <c r="J16" s="9"/>
    </row>
    <row r="17" spans="1:10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  <c r="I17" s="68">
        <v>9</v>
      </c>
    </row>
    <row r="18" spans="1:10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E18/E21*100</f>
        <v>90.349456579980568</v>
      </c>
      <c r="G18" s="79">
        <f>C9*F18%</f>
        <v>0</v>
      </c>
      <c r="H18" s="83">
        <f>C10*F18%</f>
        <v>0</v>
      </c>
      <c r="I18" s="69">
        <f>G18-H18</f>
        <v>0</v>
      </c>
    </row>
    <row r="19" spans="1:10" ht="18.75" customHeight="1">
      <c r="A19" s="73" t="s">
        <v>6</v>
      </c>
      <c r="B19" s="23" t="s">
        <v>9</v>
      </c>
      <c r="C19" s="12" t="s">
        <v>18</v>
      </c>
      <c r="D19" s="12"/>
      <c r="E19" s="13">
        <v>215000</v>
      </c>
      <c r="F19" s="14">
        <f>E19/E21*100</f>
        <v>6.8818137157684189</v>
      </c>
      <c r="G19" s="79">
        <f>C9*F19%</f>
        <v>0</v>
      </c>
      <c r="H19" s="83">
        <f>C10*F19%</f>
        <v>0</v>
      </c>
      <c r="I19" s="69">
        <f>G19-H19</f>
        <v>0</v>
      </c>
    </row>
    <row r="20" spans="1:10" ht="22.5" customHeight="1">
      <c r="A20" s="80" t="s">
        <v>8</v>
      </c>
      <c r="B20" s="33" t="s">
        <v>11</v>
      </c>
      <c r="C20" s="7" t="s">
        <v>19</v>
      </c>
      <c r="D20" s="24"/>
      <c r="E20" s="5">
        <v>86500</v>
      </c>
      <c r="F20" s="30">
        <f>E20/E21*100</f>
        <v>2.7687297042510148</v>
      </c>
      <c r="G20" s="76">
        <f>C9*F20%</f>
        <v>0</v>
      </c>
      <c r="H20" s="85">
        <f>C10*F20%</f>
        <v>0</v>
      </c>
      <c r="I20" s="77">
        <f>G20-H20</f>
        <v>0</v>
      </c>
    </row>
    <row r="21" spans="1:10" ht="22.5" customHeight="1">
      <c r="A21" s="112" t="s">
        <v>16</v>
      </c>
      <c r="B21" s="113"/>
      <c r="C21" s="113"/>
      <c r="D21" s="113"/>
      <c r="E21" s="13">
        <f>SUM(E18:E20)</f>
        <v>3124176.4</v>
      </c>
      <c r="F21" s="13">
        <f t="shared" ref="F21:I21" si="0">SUM(F18:F20)</f>
        <v>100</v>
      </c>
      <c r="G21" s="13">
        <f t="shared" si="0"/>
        <v>0</v>
      </c>
      <c r="H21" s="13">
        <f t="shared" si="0"/>
        <v>0</v>
      </c>
      <c r="I21" s="13">
        <f t="shared" si="0"/>
        <v>0</v>
      </c>
    </row>
    <row r="22" spans="1:10" ht="14.4">
      <c r="A22" s="70"/>
      <c r="B22" s="70"/>
      <c r="C22" s="70"/>
      <c r="D22" s="70"/>
      <c r="E22" s="71"/>
      <c r="F22" s="71"/>
      <c r="G22" s="71"/>
      <c r="H22" s="71"/>
      <c r="I22" s="71"/>
    </row>
    <row r="23" spans="1:10" ht="14.4">
      <c r="A23" s="70"/>
      <c r="B23" s="74" t="s">
        <v>95</v>
      </c>
      <c r="C23" s="70"/>
      <c r="D23" s="70"/>
      <c r="E23" s="115"/>
      <c r="F23" s="115"/>
      <c r="G23" s="137" t="s">
        <v>108</v>
      </c>
      <c r="H23" s="115"/>
      <c r="I23" s="71"/>
    </row>
    <row r="24" spans="1:10" s="1" customFormat="1" ht="79.8" customHeight="1">
      <c r="B24" s="75" t="s">
        <v>93</v>
      </c>
      <c r="E24" s="120"/>
      <c r="F24" s="120"/>
      <c r="G24" s="87"/>
      <c r="H24" s="75" t="s">
        <v>94</v>
      </c>
      <c r="I24" s="75"/>
      <c r="J24" s="2"/>
    </row>
    <row r="25" spans="1:10" s="47" customFormat="1" ht="8.4">
      <c r="E25" s="116"/>
      <c r="F25" s="116"/>
      <c r="G25" s="116"/>
      <c r="H25" s="116"/>
      <c r="I25" s="48"/>
      <c r="J25" s="48"/>
    </row>
    <row r="26" spans="1:10">
      <c r="F26" s="4"/>
      <c r="H26" s="4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</sheetData>
  <mergeCells count="22">
    <mergeCell ref="E25:F25"/>
    <mergeCell ref="G25:H25"/>
    <mergeCell ref="G15:I15"/>
    <mergeCell ref="A21:D21"/>
    <mergeCell ref="E23:F23"/>
    <mergeCell ref="G23:H23"/>
    <mergeCell ref="E24:F24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G2:H7"/>
    <mergeCell ref="A10:B10"/>
    <mergeCell ref="C10:D10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3" workbookViewId="0">
      <selection activeCell="J8" sqref="J8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27" style="3" customWidth="1"/>
    <col min="9" max="9" width="20" style="3" customWidth="1"/>
    <col min="10" max="10" width="9" style="3"/>
  </cols>
  <sheetData>
    <row r="1" spans="1:10" ht="14.4">
      <c r="G1" s="66" t="s">
        <v>75</v>
      </c>
      <c r="H1" s="66"/>
    </row>
    <row r="2" spans="1:10" ht="15" customHeight="1">
      <c r="G2" s="111" t="s">
        <v>119</v>
      </c>
      <c r="H2" s="111"/>
    </row>
    <row r="3" spans="1:10">
      <c r="G3" s="111"/>
      <c r="H3" s="111"/>
    </row>
    <row r="4" spans="1:10">
      <c r="F4" s="64"/>
      <c r="G4" s="111"/>
      <c r="H4" s="111"/>
    </row>
    <row r="5" spans="1:10">
      <c r="F5" s="64"/>
      <c r="G5" s="111"/>
      <c r="H5" s="111"/>
    </row>
    <row r="6" spans="1:10">
      <c r="F6" s="64"/>
      <c r="G6" s="111"/>
      <c r="H6" s="111"/>
    </row>
    <row r="7" spans="1:10" ht="32.4" customHeight="1">
      <c r="A7" s="70" t="s">
        <v>92</v>
      </c>
      <c r="B7" s="70"/>
      <c r="C7" s="70"/>
      <c r="D7" s="70"/>
      <c r="E7" s="71"/>
      <c r="F7" s="71"/>
      <c r="G7" s="111"/>
      <c r="H7" s="111"/>
      <c r="I7" s="71"/>
    </row>
    <row r="8" spans="1:10" ht="14.4">
      <c r="A8" s="70"/>
      <c r="B8" s="70"/>
      <c r="C8" s="70"/>
      <c r="D8" s="70"/>
      <c r="E8" s="71"/>
      <c r="F8" s="71"/>
      <c r="G8" s="71"/>
      <c r="H8" s="71"/>
      <c r="I8" s="71"/>
    </row>
    <row r="9" spans="1:10" ht="14.4">
      <c r="A9" s="122" t="s">
        <v>52</v>
      </c>
      <c r="B9" s="122"/>
      <c r="C9" s="121"/>
      <c r="D9" s="121"/>
      <c r="E9" s="71"/>
      <c r="F9" s="71"/>
      <c r="G9" s="71"/>
      <c r="H9" s="71"/>
      <c r="I9" s="71"/>
    </row>
    <row r="10" spans="1:10" ht="14.4">
      <c r="A10" s="122" t="s">
        <v>53</v>
      </c>
      <c r="B10" s="122"/>
      <c r="C10" s="121"/>
      <c r="D10" s="121"/>
      <c r="E10" s="71"/>
      <c r="F10" s="71"/>
      <c r="G10" s="71"/>
      <c r="H10" s="71"/>
      <c r="I10" s="71"/>
    </row>
    <row r="11" spans="1:10" ht="14.4">
      <c r="A11" s="122" t="s">
        <v>54</v>
      </c>
      <c r="B11" s="122"/>
      <c r="C11" s="121"/>
      <c r="D11" s="121"/>
      <c r="E11" s="71"/>
      <c r="F11" s="71"/>
      <c r="G11" s="71"/>
      <c r="H11" s="71"/>
      <c r="I11" s="71"/>
    </row>
    <row r="12" spans="1:10" ht="14.4">
      <c r="A12" s="70"/>
      <c r="B12" s="70"/>
      <c r="C12" s="70"/>
      <c r="D12" s="70"/>
      <c r="E12" s="71"/>
      <c r="F12" s="71"/>
      <c r="G12" s="71"/>
      <c r="H12" s="71"/>
      <c r="I12" s="71"/>
    </row>
    <row r="13" spans="1:10" ht="14.4">
      <c r="A13" s="117" t="s">
        <v>51</v>
      </c>
      <c r="B13" s="117"/>
      <c r="C13" s="117"/>
      <c r="D13" s="117"/>
      <c r="E13" s="117"/>
      <c r="F13" s="117"/>
      <c r="G13" s="117"/>
      <c r="H13" s="117"/>
      <c r="I13" s="117"/>
    </row>
    <row r="14" spans="1:10" ht="14.4">
      <c r="A14" s="117"/>
      <c r="B14" s="117"/>
      <c r="C14" s="117"/>
      <c r="D14" s="117"/>
      <c r="E14" s="117"/>
      <c r="F14" s="117"/>
      <c r="G14" s="72"/>
      <c r="H14" s="72"/>
      <c r="I14" s="72"/>
    </row>
    <row r="15" spans="1:10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12" t="s">
        <v>34</v>
      </c>
      <c r="H15" s="113"/>
      <c r="I15" s="114"/>
    </row>
    <row r="16" spans="1:10" s="10" customFormat="1" ht="81" customHeight="1">
      <c r="A16" s="118"/>
      <c r="B16" s="118"/>
      <c r="C16" s="118"/>
      <c r="D16" s="118"/>
      <c r="E16" s="118"/>
      <c r="F16" s="118"/>
      <c r="G16" s="8" t="s">
        <v>44</v>
      </c>
      <c r="H16" s="8" t="s">
        <v>35</v>
      </c>
      <c r="I16" s="8" t="s">
        <v>56</v>
      </c>
      <c r="J16" s="9"/>
    </row>
    <row r="17" spans="1:10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  <c r="I17" s="68">
        <v>9</v>
      </c>
    </row>
    <row r="18" spans="1:10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E18/E20*100</f>
        <v>97.026649879326669</v>
      </c>
      <c r="G18" s="14">
        <f>C9*F18%</f>
        <v>0</v>
      </c>
      <c r="H18" s="37">
        <f>C10*F18%</f>
        <v>0</v>
      </c>
      <c r="I18" s="69">
        <f t="shared" ref="I18:I19" si="0">G18-H18</f>
        <v>0</v>
      </c>
    </row>
    <row r="19" spans="1:10" ht="22.5" customHeight="1">
      <c r="A19" s="80" t="s">
        <v>6</v>
      </c>
      <c r="B19" s="33" t="s">
        <v>11</v>
      </c>
      <c r="C19" s="7" t="s">
        <v>19</v>
      </c>
      <c r="D19" s="24"/>
      <c r="E19" s="5">
        <v>86500</v>
      </c>
      <c r="F19" s="30">
        <f>E19/E20*100</f>
        <v>2.973350120673329</v>
      </c>
      <c r="G19" s="30">
        <f>C9*F19%</f>
        <v>0</v>
      </c>
      <c r="H19" s="39">
        <f>C10*F19%</f>
        <v>0</v>
      </c>
      <c r="I19" s="77">
        <f t="shared" si="0"/>
        <v>0</v>
      </c>
    </row>
    <row r="20" spans="1:10" ht="22.5" customHeight="1">
      <c r="A20" s="112" t="s">
        <v>16</v>
      </c>
      <c r="B20" s="113"/>
      <c r="C20" s="113"/>
      <c r="D20" s="113"/>
      <c r="E20" s="13">
        <f>SUM(E18:E19)</f>
        <v>2909176.4</v>
      </c>
      <c r="F20" s="13">
        <f t="shared" ref="F20:I20" si="1">SUM(F18:F19)</f>
        <v>100</v>
      </c>
      <c r="G20" s="13">
        <f t="shared" si="1"/>
        <v>0</v>
      </c>
      <c r="H20" s="13">
        <f t="shared" si="1"/>
        <v>0</v>
      </c>
      <c r="I20" s="13">
        <f t="shared" si="1"/>
        <v>0</v>
      </c>
    </row>
    <row r="21" spans="1:10" ht="14.4">
      <c r="A21" s="70"/>
      <c r="B21" s="70"/>
      <c r="C21" s="70"/>
      <c r="D21" s="70"/>
      <c r="E21" s="71"/>
      <c r="F21" s="71"/>
      <c r="G21" s="71"/>
      <c r="H21" s="71"/>
      <c r="I21" s="71"/>
    </row>
    <row r="22" spans="1:10" ht="14.4">
      <c r="A22" s="70"/>
      <c r="B22" s="74" t="s">
        <v>95</v>
      </c>
      <c r="C22" s="70"/>
      <c r="D22" s="70"/>
      <c r="E22" s="115"/>
      <c r="F22" s="115"/>
      <c r="G22" s="137" t="s">
        <v>109</v>
      </c>
      <c r="H22" s="115"/>
      <c r="I22" s="71"/>
    </row>
    <row r="23" spans="1:10" s="1" customFormat="1" ht="79.2" customHeight="1">
      <c r="B23" s="75" t="s">
        <v>93</v>
      </c>
      <c r="E23" s="120"/>
      <c r="F23" s="120"/>
      <c r="G23" s="75"/>
      <c r="H23" s="75" t="s">
        <v>94</v>
      </c>
      <c r="I23" s="2"/>
      <c r="J23" s="2"/>
    </row>
    <row r="24" spans="1:10" s="47" customFormat="1" ht="8.4">
      <c r="E24" s="116"/>
      <c r="F24" s="116"/>
      <c r="G24" s="116"/>
      <c r="H24" s="116"/>
      <c r="I24" s="48"/>
      <c r="J24" s="48"/>
    </row>
    <row r="25" spans="1:10">
      <c r="F25" s="4"/>
      <c r="H25" s="4"/>
    </row>
    <row r="26" spans="1:10">
      <c r="F26" s="4"/>
      <c r="H26" s="4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</sheetData>
  <mergeCells count="22">
    <mergeCell ref="A10:B10"/>
    <mergeCell ref="C10:D10"/>
    <mergeCell ref="A9:B9"/>
    <mergeCell ref="C9:D9"/>
    <mergeCell ref="A11:B11"/>
    <mergeCell ref="C11:D11"/>
    <mergeCell ref="G2:H7"/>
    <mergeCell ref="E24:F24"/>
    <mergeCell ref="G24:H24"/>
    <mergeCell ref="G15:I15"/>
    <mergeCell ref="A20:D20"/>
    <mergeCell ref="E22:F22"/>
    <mergeCell ref="G22:H22"/>
    <mergeCell ref="E23:F23"/>
    <mergeCell ref="A13:I13"/>
    <mergeCell ref="A14:F14"/>
    <mergeCell ref="A15:A16"/>
    <mergeCell ref="B15:B16"/>
    <mergeCell ref="C15:C16"/>
    <mergeCell ref="D15:D16"/>
    <mergeCell ref="E15:E16"/>
    <mergeCell ref="F15:F1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90" zoomScaleNormal="90" workbookViewId="0">
      <selection activeCell="I27" sqref="I27:L27"/>
    </sheetView>
  </sheetViews>
  <sheetFormatPr defaultRowHeight="13.8"/>
  <cols>
    <col min="1" max="1" width="5" customWidth="1"/>
    <col min="2" max="2" width="32.8984375" customWidth="1"/>
    <col min="5" max="5" width="12.69921875" customWidth="1"/>
    <col min="6" max="6" width="12.8984375" customWidth="1"/>
    <col min="12" max="12" width="15.69921875" customWidth="1"/>
    <col min="13" max="13" width="14.09765625" customWidth="1"/>
  </cols>
  <sheetData>
    <row r="1" spans="1:13">
      <c r="E1" s="3"/>
      <c r="F1" s="3"/>
      <c r="G1" s="145"/>
      <c r="H1" s="145"/>
      <c r="I1" s="3"/>
      <c r="J1" s="3"/>
      <c r="K1" s="146" t="s">
        <v>40</v>
      </c>
      <c r="L1" s="146"/>
    </row>
    <row r="2" spans="1:13">
      <c r="E2" s="3"/>
      <c r="F2" s="3"/>
      <c r="G2" s="145"/>
      <c r="H2" s="145"/>
      <c r="I2" s="3"/>
      <c r="J2" s="3"/>
      <c r="K2" s="146" t="s">
        <v>42</v>
      </c>
      <c r="L2" s="146"/>
    </row>
    <row r="3" spans="1:13">
      <c r="E3" s="3"/>
      <c r="F3" s="3"/>
      <c r="G3" s="145"/>
      <c r="H3" s="145"/>
      <c r="I3" s="3"/>
      <c r="J3" s="3"/>
      <c r="K3" s="145"/>
      <c r="L3" s="145"/>
    </row>
    <row r="4" spans="1:13">
      <c r="E4" s="3"/>
      <c r="F4" s="3"/>
      <c r="G4" s="3"/>
      <c r="H4" s="3"/>
      <c r="I4" s="3"/>
      <c r="J4" s="3"/>
      <c r="K4" s="3"/>
      <c r="L4" s="3"/>
    </row>
    <row r="5" spans="1:13">
      <c r="A5" s="42" t="s">
        <v>39</v>
      </c>
      <c r="E5" s="3"/>
      <c r="F5" s="3"/>
      <c r="G5" s="3"/>
      <c r="H5" s="3"/>
      <c r="I5" s="3"/>
      <c r="J5" s="3"/>
      <c r="K5" s="3"/>
      <c r="L5" s="3"/>
    </row>
    <row r="6" spans="1:13">
      <c r="A6" s="42"/>
      <c r="E6" s="3"/>
      <c r="F6" s="3"/>
      <c r="G6" s="3"/>
      <c r="H6" s="3"/>
      <c r="I6" s="3"/>
      <c r="J6" s="3"/>
      <c r="K6" s="3"/>
      <c r="L6" s="3"/>
    </row>
    <row r="7" spans="1:13">
      <c r="A7" s="143" t="s">
        <v>52</v>
      </c>
      <c r="B7" s="143"/>
      <c r="C7" s="144">
        <v>1000</v>
      </c>
      <c r="D7" s="144"/>
      <c r="E7" s="3"/>
      <c r="F7" s="3"/>
      <c r="G7" s="3"/>
      <c r="H7" s="3"/>
      <c r="I7" s="3"/>
      <c r="J7" s="3"/>
      <c r="K7" s="3"/>
      <c r="L7" s="3"/>
    </row>
    <row r="8" spans="1:13">
      <c r="A8" s="143" t="s">
        <v>53</v>
      </c>
      <c r="B8" s="143"/>
      <c r="C8" s="144">
        <v>20</v>
      </c>
      <c r="D8" s="144"/>
      <c r="E8" s="3"/>
      <c r="F8" s="3"/>
      <c r="G8" s="3"/>
      <c r="H8" s="3"/>
      <c r="I8" s="3"/>
      <c r="J8" s="3"/>
      <c r="K8" s="3"/>
      <c r="L8" s="3"/>
    </row>
    <row r="9" spans="1:13">
      <c r="A9" s="143" t="s">
        <v>54</v>
      </c>
      <c r="B9" s="143"/>
      <c r="C9" s="144">
        <f>C7-C8</f>
        <v>980</v>
      </c>
      <c r="D9" s="144"/>
      <c r="E9" s="3"/>
      <c r="F9" s="3"/>
      <c r="G9" s="3"/>
      <c r="H9" s="3"/>
      <c r="I9" s="3"/>
      <c r="J9" s="3"/>
      <c r="K9" s="3"/>
      <c r="L9" s="3"/>
    </row>
    <row r="10" spans="1:13">
      <c r="E10" s="3"/>
      <c r="F10" s="3"/>
      <c r="G10" s="3"/>
      <c r="H10" s="3"/>
      <c r="I10" s="3"/>
      <c r="J10" s="3"/>
      <c r="K10" s="3"/>
      <c r="L10" s="3"/>
    </row>
    <row r="11" spans="1:13">
      <c r="A11" s="147" t="s">
        <v>51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3">
      <c r="A12" s="147"/>
      <c r="B12" s="147"/>
      <c r="C12" s="147"/>
      <c r="D12" s="147"/>
      <c r="E12" s="147"/>
      <c r="F12" s="147"/>
      <c r="G12" s="147"/>
      <c r="H12" s="147"/>
      <c r="I12" s="147"/>
      <c r="J12" s="43"/>
      <c r="K12" s="43"/>
      <c r="L12" s="43"/>
    </row>
    <row r="13" spans="1:13">
      <c r="A13" s="118" t="s">
        <v>1</v>
      </c>
      <c r="B13" s="118" t="s">
        <v>2</v>
      </c>
      <c r="C13" s="118" t="s">
        <v>30</v>
      </c>
      <c r="D13" s="118" t="s">
        <v>31</v>
      </c>
      <c r="E13" s="118" t="s">
        <v>43</v>
      </c>
      <c r="F13" s="118" t="s">
        <v>32</v>
      </c>
      <c r="G13" s="118" t="s">
        <v>3</v>
      </c>
      <c r="H13" s="118" t="s">
        <v>48</v>
      </c>
      <c r="I13" s="118" t="s">
        <v>3</v>
      </c>
      <c r="J13" s="139" t="s">
        <v>34</v>
      </c>
      <c r="K13" s="140"/>
      <c r="L13" s="141"/>
      <c r="M13" s="123" t="s">
        <v>55</v>
      </c>
    </row>
    <row r="14" spans="1:13" ht="89.25" customHeight="1">
      <c r="A14" s="118"/>
      <c r="B14" s="118"/>
      <c r="C14" s="118"/>
      <c r="D14" s="118"/>
      <c r="E14" s="118"/>
      <c r="F14" s="118"/>
      <c r="G14" s="118"/>
      <c r="H14" s="118"/>
      <c r="I14" s="118"/>
      <c r="J14" s="8" t="s">
        <v>44</v>
      </c>
      <c r="K14" s="8" t="s">
        <v>35</v>
      </c>
      <c r="L14" s="8" t="s">
        <v>49</v>
      </c>
      <c r="M14" s="124"/>
    </row>
    <row r="15" spans="1:13" ht="14.4">
      <c r="A15" s="49">
        <v>1</v>
      </c>
      <c r="B15" s="49">
        <v>2</v>
      </c>
      <c r="C15" s="49">
        <v>3</v>
      </c>
      <c r="D15" s="49">
        <v>4</v>
      </c>
      <c r="E15" s="49">
        <v>5</v>
      </c>
      <c r="F15" s="49">
        <v>6</v>
      </c>
      <c r="G15" s="49">
        <v>7</v>
      </c>
      <c r="H15" s="49">
        <v>8</v>
      </c>
      <c r="I15" s="54">
        <v>9</v>
      </c>
      <c r="J15" s="49">
        <v>10</v>
      </c>
      <c r="K15" s="49">
        <v>11</v>
      </c>
      <c r="L15" s="49">
        <v>12</v>
      </c>
      <c r="M15" s="49">
        <v>13</v>
      </c>
    </row>
    <row r="16" spans="1:13" ht="14.4">
      <c r="A16" s="19" t="s">
        <v>4</v>
      </c>
      <c r="B16" s="11" t="s">
        <v>5</v>
      </c>
      <c r="C16" s="12" t="s">
        <v>17</v>
      </c>
      <c r="D16" s="44"/>
      <c r="E16" s="13"/>
      <c r="F16" s="13">
        <v>2391520</v>
      </c>
      <c r="G16" s="14">
        <f>F16/F24*100</f>
        <v>83.868895961716802</v>
      </c>
      <c r="H16" s="37" t="s">
        <v>33</v>
      </c>
      <c r="I16" s="38" t="s">
        <v>33</v>
      </c>
      <c r="J16" s="14">
        <f>C7*G16%</f>
        <v>838.68895961716805</v>
      </c>
      <c r="K16" s="37">
        <f>C8*G16%</f>
        <v>16.773779192343362</v>
      </c>
      <c r="L16" s="50">
        <f>J16-K16</f>
        <v>821.91518042482471</v>
      </c>
      <c r="M16" s="57">
        <f>L16+L23</f>
        <v>876.99596962386931</v>
      </c>
    </row>
    <row r="17" spans="1:13" ht="14.4">
      <c r="A17" s="20" t="s">
        <v>6</v>
      </c>
      <c r="B17" s="15" t="s">
        <v>7</v>
      </c>
      <c r="C17" s="24" t="s">
        <v>0</v>
      </c>
      <c r="D17" s="16"/>
      <c r="E17" s="27"/>
      <c r="F17" s="27">
        <v>127710</v>
      </c>
      <c r="G17" s="30">
        <f>F17/F24*100</f>
        <v>4.4786983605702035</v>
      </c>
      <c r="H17" s="34">
        <f>SUM(H18:H21)</f>
        <v>1100</v>
      </c>
      <c r="I17" s="30">
        <f>SUM(I18:I21)</f>
        <v>100</v>
      </c>
      <c r="J17" s="30">
        <f>C7*G17%</f>
        <v>44.786983605702034</v>
      </c>
      <c r="K17" s="27">
        <f>C8*G17%</f>
        <v>0.89573967211404071</v>
      </c>
      <c r="L17" s="51">
        <f>J17-K17</f>
        <v>43.891243933587994</v>
      </c>
      <c r="M17" s="58">
        <f t="shared" ref="M17:M22" si="0">L17</f>
        <v>43.891243933587994</v>
      </c>
    </row>
    <row r="18" spans="1:13" ht="15.6" hidden="1">
      <c r="A18" s="21"/>
      <c r="B18" s="6" t="s">
        <v>22</v>
      </c>
      <c r="C18" s="25"/>
      <c r="D18" s="7" t="s">
        <v>26</v>
      </c>
      <c r="E18" s="28"/>
      <c r="F18" s="28"/>
      <c r="G18" s="31"/>
      <c r="H18" s="35">
        <v>500</v>
      </c>
      <c r="I18" s="31">
        <f>H18/H17*100</f>
        <v>45.454545454545453</v>
      </c>
      <c r="J18" s="55">
        <f>$J$17*I18%</f>
        <v>20.357719820773649</v>
      </c>
      <c r="K18" s="56">
        <f>$K$17*I18%</f>
        <v>0.40715439641547302</v>
      </c>
      <c r="L18" s="52">
        <f>J18-K18</f>
        <v>19.950565424358178</v>
      </c>
      <c r="M18" s="59">
        <f t="shared" si="0"/>
        <v>19.950565424358178</v>
      </c>
    </row>
    <row r="19" spans="1:13" ht="15.6" hidden="1">
      <c r="A19" s="21"/>
      <c r="B19" s="6" t="s">
        <v>23</v>
      </c>
      <c r="C19" s="25"/>
      <c r="D19" s="7" t="s">
        <v>27</v>
      </c>
      <c r="E19" s="28"/>
      <c r="F19" s="28"/>
      <c r="G19" s="31"/>
      <c r="H19" s="35">
        <v>300</v>
      </c>
      <c r="I19" s="31">
        <f>H19/H17*100</f>
        <v>27.27272727272727</v>
      </c>
      <c r="J19" s="55">
        <f t="shared" ref="J19:J21" si="1">$J$17*I19%</f>
        <v>12.21463189246419</v>
      </c>
      <c r="K19" s="56">
        <f t="shared" ref="K19:K21" si="2">$K$17*I19%</f>
        <v>0.24429263784928382</v>
      </c>
      <c r="L19" s="52">
        <f t="shared" ref="L19:L20" si="3">J19-K19</f>
        <v>11.970339254614906</v>
      </c>
      <c r="M19" s="59">
        <f t="shared" si="0"/>
        <v>11.970339254614906</v>
      </c>
    </row>
    <row r="20" spans="1:13" ht="15.6" hidden="1">
      <c r="A20" s="21"/>
      <c r="B20" s="6" t="s">
        <v>24</v>
      </c>
      <c r="C20" s="25"/>
      <c r="D20" s="7" t="s">
        <v>28</v>
      </c>
      <c r="E20" s="28"/>
      <c r="F20" s="28"/>
      <c r="G20" s="31"/>
      <c r="H20" s="35">
        <v>200</v>
      </c>
      <c r="I20" s="31">
        <f>H20/H17*100</f>
        <v>18.181818181818183</v>
      </c>
      <c r="J20" s="55">
        <f t="shared" si="1"/>
        <v>8.1430879283094608</v>
      </c>
      <c r="K20" s="56">
        <f t="shared" si="2"/>
        <v>0.16286175856618923</v>
      </c>
      <c r="L20" s="52">
        <f t="shared" si="3"/>
        <v>7.9802261697432719</v>
      </c>
      <c r="M20" s="59">
        <f t="shared" si="0"/>
        <v>7.9802261697432719</v>
      </c>
    </row>
    <row r="21" spans="1:13" ht="15.6" hidden="1">
      <c r="A21" s="22"/>
      <c r="B21" s="17" t="s">
        <v>25</v>
      </c>
      <c r="C21" s="26"/>
      <c r="D21" s="18" t="s">
        <v>29</v>
      </c>
      <c r="E21" s="29"/>
      <c r="F21" s="29"/>
      <c r="G21" s="32"/>
      <c r="H21" s="36">
        <v>100</v>
      </c>
      <c r="I21" s="31">
        <f>H21/H17*100</f>
        <v>9.0909090909090917</v>
      </c>
      <c r="J21" s="55">
        <f t="shared" si="1"/>
        <v>4.0715439641547304</v>
      </c>
      <c r="K21" s="56">
        <f t="shared" si="2"/>
        <v>8.1430879283094615E-2</v>
      </c>
      <c r="L21" s="52">
        <f>J21-K21</f>
        <v>3.990113084871636</v>
      </c>
      <c r="M21" s="60">
        <f t="shared" si="0"/>
        <v>3.990113084871636</v>
      </c>
    </row>
    <row r="22" spans="1:13" ht="14.4">
      <c r="A22" s="19" t="s">
        <v>8</v>
      </c>
      <c r="B22" s="23" t="s">
        <v>9</v>
      </c>
      <c r="C22" s="12" t="s">
        <v>18</v>
      </c>
      <c r="D22" s="12"/>
      <c r="E22" s="13"/>
      <c r="F22" s="13">
        <v>172000</v>
      </c>
      <c r="G22" s="14">
        <f>F22/F24*100</f>
        <v>6.0319169839329341</v>
      </c>
      <c r="H22" s="37" t="s">
        <v>33</v>
      </c>
      <c r="I22" s="38" t="s">
        <v>33</v>
      </c>
      <c r="J22" s="14">
        <f>C7*G22%</f>
        <v>60.319169839329341</v>
      </c>
      <c r="K22" s="37">
        <f>C8*G22%</f>
        <v>1.2063833967865869</v>
      </c>
      <c r="L22" s="50">
        <f>J22-K22</f>
        <v>59.112786442542756</v>
      </c>
      <c r="M22" s="62">
        <f t="shared" si="0"/>
        <v>59.112786442542756</v>
      </c>
    </row>
    <row r="23" spans="1:13" ht="14.4">
      <c r="A23" s="19" t="s">
        <v>10</v>
      </c>
      <c r="B23" s="23" t="s">
        <v>15</v>
      </c>
      <c r="C23" s="12" t="s">
        <v>21</v>
      </c>
      <c r="D23" s="44"/>
      <c r="E23" s="13"/>
      <c r="F23" s="13">
        <v>160268.13</v>
      </c>
      <c r="G23" s="14">
        <f>F23/F24*100</f>
        <v>5.6204886937800662</v>
      </c>
      <c r="H23" s="37" t="s">
        <v>33</v>
      </c>
      <c r="I23" s="38" t="s">
        <v>33</v>
      </c>
      <c r="J23" s="14">
        <f>C7*G23%</f>
        <v>56.204886937800659</v>
      </c>
      <c r="K23" s="37">
        <f>C8*G23%</f>
        <v>1.1240977387560132</v>
      </c>
      <c r="L23" s="50">
        <f>J23-K23</f>
        <v>55.080789199044645</v>
      </c>
      <c r="M23" s="63"/>
    </row>
    <row r="24" spans="1:13" ht="14.4">
      <c r="A24" s="112" t="s">
        <v>16</v>
      </c>
      <c r="B24" s="113"/>
      <c r="C24" s="113"/>
      <c r="D24" s="113"/>
      <c r="E24" s="114"/>
      <c r="F24" s="13">
        <f>F16+F17+F22+F23</f>
        <v>2851498.13</v>
      </c>
      <c r="G24" s="14">
        <f>G16+G17+G22++G23</f>
        <v>100</v>
      </c>
      <c r="H24" s="40"/>
      <c r="I24" s="41"/>
      <c r="J24" s="14">
        <f>J16+J17+J22+J23</f>
        <v>1000.0000000000001</v>
      </c>
      <c r="K24" s="14">
        <f>K16+K17+K22+K23</f>
        <v>20.000000000000004</v>
      </c>
      <c r="L24" s="14">
        <f>L16+L17+L22+L23</f>
        <v>980.00000000000011</v>
      </c>
      <c r="M24" s="14">
        <f>M16+M17+M22+M23</f>
        <v>980.00000000000011</v>
      </c>
    </row>
    <row r="25" spans="1:13">
      <c r="E25" s="3"/>
      <c r="F25" s="3"/>
      <c r="G25" s="3"/>
      <c r="H25" s="3"/>
      <c r="I25" s="3"/>
      <c r="J25" s="3"/>
      <c r="K25" s="3"/>
      <c r="L25" s="3"/>
    </row>
    <row r="26" spans="1:13">
      <c r="B26" s="45" t="s">
        <v>36</v>
      </c>
      <c r="E26" s="3"/>
      <c r="F26" s="142"/>
      <c r="G26" s="142"/>
      <c r="H26" s="3"/>
      <c r="I26" s="142" t="s">
        <v>37</v>
      </c>
      <c r="J26" s="142"/>
      <c r="K26" s="142"/>
      <c r="L26" s="142"/>
    </row>
    <row r="27" spans="1:13" ht="42.75" customHeight="1">
      <c r="A27" s="1"/>
      <c r="B27" s="46" t="s">
        <v>38</v>
      </c>
      <c r="C27" s="1"/>
      <c r="D27" s="1"/>
      <c r="E27" s="2"/>
      <c r="F27" s="120"/>
      <c r="G27" s="120"/>
      <c r="H27" s="2"/>
      <c r="I27" s="120" t="s">
        <v>38</v>
      </c>
      <c r="J27" s="120"/>
      <c r="K27" s="120"/>
      <c r="L27" s="120"/>
    </row>
    <row r="28" spans="1:13">
      <c r="A28" s="47"/>
      <c r="B28" s="47" t="s">
        <v>46</v>
      </c>
      <c r="C28" s="47"/>
      <c r="D28" s="47"/>
      <c r="E28" s="48"/>
      <c r="F28" s="116"/>
      <c r="G28" s="116"/>
      <c r="H28" s="48"/>
      <c r="I28" s="116" t="s">
        <v>47</v>
      </c>
      <c r="J28" s="116"/>
      <c r="K28" s="116"/>
      <c r="L28" s="116"/>
    </row>
    <row r="29" spans="1:13">
      <c r="E29" s="3"/>
      <c r="F29" s="3"/>
      <c r="G29" s="4"/>
      <c r="H29" s="3"/>
      <c r="I29" s="3"/>
      <c r="J29" s="3"/>
      <c r="K29" s="4"/>
      <c r="L29" s="3"/>
    </row>
    <row r="30" spans="1:13">
      <c r="E30" s="3"/>
      <c r="F30" s="3"/>
      <c r="G30" s="4"/>
      <c r="H30" s="3"/>
      <c r="I30" s="3"/>
      <c r="J30" s="3"/>
      <c r="K30" s="4"/>
      <c r="L30" s="3"/>
    </row>
  </sheetData>
  <mergeCells count="32">
    <mergeCell ref="M13:M14"/>
    <mergeCell ref="I27:L27"/>
    <mergeCell ref="I28:L28"/>
    <mergeCell ref="I26:L26"/>
    <mergeCell ref="G1:H1"/>
    <mergeCell ref="K1:L1"/>
    <mergeCell ref="G2:H2"/>
    <mergeCell ref="K2:L2"/>
    <mergeCell ref="G3:H3"/>
    <mergeCell ref="K3:L3"/>
    <mergeCell ref="A11:L11"/>
    <mergeCell ref="A12:I12"/>
    <mergeCell ref="A13:A14"/>
    <mergeCell ref="B13:B14"/>
    <mergeCell ref="C13:C14"/>
    <mergeCell ref="D13:D14"/>
    <mergeCell ref="F28:G28"/>
    <mergeCell ref="A7:B7"/>
    <mergeCell ref="C7:D7"/>
    <mergeCell ref="A8:B8"/>
    <mergeCell ref="C8:D8"/>
    <mergeCell ref="A9:B9"/>
    <mergeCell ref="C9:D9"/>
    <mergeCell ref="I13:I14"/>
    <mergeCell ref="J13:L13"/>
    <mergeCell ref="A24:E24"/>
    <mergeCell ref="F26:G26"/>
    <mergeCell ref="F27:G27"/>
    <mergeCell ref="E13:E14"/>
    <mergeCell ref="F13:F14"/>
    <mergeCell ref="G13:G14"/>
    <mergeCell ref="H13:H14"/>
  </mergeCells>
  <pageMargins left="0.7" right="0.7" top="0.75" bottom="0.75" header="0.3" footer="0.3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H9" sqref="H9"/>
    </sheetView>
  </sheetViews>
  <sheetFormatPr defaultRowHeight="13.8"/>
  <cols>
    <col min="1" max="1" width="4.09765625" customWidth="1"/>
    <col min="2" max="2" width="34.3984375" customWidth="1"/>
    <col min="3" max="4" width="23.19921875" customWidth="1"/>
    <col min="5" max="5" width="23.8984375" style="3" customWidth="1"/>
    <col min="6" max="6" width="21.69921875" style="3" customWidth="1"/>
    <col min="7" max="7" width="28.5" style="3" customWidth="1"/>
    <col min="8" max="12" width="9" style="3"/>
  </cols>
  <sheetData>
    <row r="1" spans="1:12" ht="14.4">
      <c r="E1" s="138" t="s">
        <v>77</v>
      </c>
      <c r="F1" s="138"/>
    </row>
    <row r="2" spans="1:12" ht="12" customHeight="1">
      <c r="E2" s="111" t="s">
        <v>120</v>
      </c>
      <c r="F2" s="111"/>
    </row>
    <row r="3" spans="1:12">
      <c r="E3" s="111"/>
      <c r="F3" s="111"/>
    </row>
    <row r="4" spans="1:12">
      <c r="E4" s="111"/>
      <c r="F4" s="111"/>
    </row>
    <row r="5" spans="1:12">
      <c r="E5" s="111"/>
      <c r="F5" s="111"/>
    </row>
    <row r="6" spans="1:12">
      <c r="E6" s="111"/>
      <c r="F6" s="111"/>
    </row>
    <row r="7" spans="1:12" ht="19.8" customHeight="1">
      <c r="E7" s="111"/>
      <c r="F7" s="111"/>
    </row>
    <row r="8" spans="1:12" ht="14.4">
      <c r="A8" s="70" t="s">
        <v>98</v>
      </c>
      <c r="B8" s="70"/>
      <c r="C8" s="70"/>
      <c r="D8" s="70"/>
      <c r="E8" s="71"/>
      <c r="F8" s="71"/>
    </row>
    <row r="9" spans="1:12" ht="14.4">
      <c r="A9" s="70"/>
      <c r="B9" s="70"/>
      <c r="C9" s="70"/>
      <c r="D9" s="70"/>
      <c r="E9" s="71"/>
      <c r="F9" s="71"/>
    </row>
    <row r="10" spans="1:12" ht="14.4">
      <c r="A10" s="117" t="s">
        <v>78</v>
      </c>
      <c r="B10" s="117"/>
      <c r="C10" s="117"/>
      <c r="D10" s="117"/>
      <c r="E10" s="117"/>
      <c r="F10" s="117"/>
    </row>
    <row r="11" spans="1:12" ht="14.4">
      <c r="A11" s="117" t="s">
        <v>60</v>
      </c>
      <c r="B11" s="117"/>
      <c r="C11" s="117"/>
      <c r="D11" s="117"/>
      <c r="E11" s="117"/>
      <c r="F11" s="117"/>
    </row>
    <row r="12" spans="1:12" ht="14.4">
      <c r="A12" s="72"/>
      <c r="B12" s="72"/>
      <c r="C12" s="72"/>
      <c r="D12" s="72"/>
      <c r="E12" s="72"/>
      <c r="F12" s="72"/>
    </row>
    <row r="13" spans="1:12" ht="24.75" customHeight="1">
      <c r="A13" s="118" t="s">
        <v>1</v>
      </c>
      <c r="B13" s="118" t="s">
        <v>2</v>
      </c>
      <c r="C13" s="118" t="s">
        <v>30</v>
      </c>
      <c r="D13" s="118" t="s">
        <v>31</v>
      </c>
      <c r="E13" s="118" t="s">
        <v>41</v>
      </c>
      <c r="F13" s="123" t="s">
        <v>59</v>
      </c>
    </row>
    <row r="14" spans="1:12" s="10" customFormat="1" ht="51.75" customHeight="1">
      <c r="A14" s="118"/>
      <c r="B14" s="118"/>
      <c r="C14" s="118"/>
      <c r="D14" s="118"/>
      <c r="E14" s="118"/>
      <c r="F14" s="124"/>
      <c r="G14" s="9"/>
      <c r="H14" s="9"/>
      <c r="I14" s="9"/>
      <c r="J14" s="9"/>
      <c r="K14" s="9"/>
      <c r="L14" s="9"/>
    </row>
    <row r="15" spans="1:12" s="9" customFormat="1" ht="15.75" customHeight="1">
      <c r="A15" s="68">
        <v>1</v>
      </c>
      <c r="B15" s="68">
        <v>2</v>
      </c>
      <c r="C15" s="68">
        <v>3</v>
      </c>
      <c r="D15" s="68">
        <v>4</v>
      </c>
      <c r="E15" s="68">
        <v>5</v>
      </c>
      <c r="F15" s="68">
        <v>6</v>
      </c>
    </row>
    <row r="16" spans="1:12" ht="20.25" customHeight="1">
      <c r="A16" s="73" t="s">
        <v>4</v>
      </c>
      <c r="B16" s="11" t="s">
        <v>5</v>
      </c>
      <c r="C16" s="12" t="s">
        <v>17</v>
      </c>
      <c r="D16" s="12"/>
      <c r="E16" s="13"/>
      <c r="F16" s="69"/>
    </row>
    <row r="17" spans="1:12" ht="18.75" customHeight="1">
      <c r="A17" s="78" t="s">
        <v>6</v>
      </c>
      <c r="B17" s="11" t="s">
        <v>87</v>
      </c>
      <c r="C17" s="12" t="s">
        <v>89</v>
      </c>
      <c r="D17" s="16"/>
      <c r="E17" s="27"/>
      <c r="F17" s="69"/>
    </row>
    <row r="18" spans="1:12" ht="18.75" customHeight="1">
      <c r="A18" s="73" t="s">
        <v>8</v>
      </c>
      <c r="B18" s="11" t="s">
        <v>88</v>
      </c>
      <c r="C18" s="12" t="s">
        <v>0</v>
      </c>
      <c r="D18" s="12"/>
      <c r="E18" s="13"/>
      <c r="F18" s="69"/>
    </row>
    <row r="19" spans="1:12" ht="22.5" customHeight="1">
      <c r="A19" s="80" t="s">
        <v>10</v>
      </c>
      <c r="B19" s="11" t="s">
        <v>9</v>
      </c>
      <c r="C19" s="12" t="s">
        <v>18</v>
      </c>
      <c r="D19" s="24"/>
      <c r="E19" s="5"/>
      <c r="F19" s="77"/>
    </row>
    <row r="20" spans="1:12" ht="22.5" customHeight="1">
      <c r="A20" s="73" t="s">
        <v>12</v>
      </c>
      <c r="B20" s="11" t="s">
        <v>11</v>
      </c>
      <c r="C20" s="12" t="s">
        <v>19</v>
      </c>
      <c r="D20" s="12"/>
      <c r="E20" s="13"/>
      <c r="F20" s="69"/>
    </row>
    <row r="21" spans="1:12" ht="22.5" customHeight="1">
      <c r="A21" s="73" t="s">
        <v>14</v>
      </c>
      <c r="B21" s="11" t="s">
        <v>13</v>
      </c>
      <c r="C21" s="12" t="s">
        <v>20</v>
      </c>
      <c r="D21" s="12"/>
      <c r="E21" s="13"/>
      <c r="F21" s="69"/>
    </row>
    <row r="22" spans="1:12" ht="22.5" customHeight="1">
      <c r="A22" s="112" t="s">
        <v>16</v>
      </c>
      <c r="B22" s="113"/>
      <c r="C22" s="113"/>
      <c r="D22" s="113"/>
      <c r="E22" s="114"/>
      <c r="F22" s="14">
        <f>F16+F17+F18+F19+F20+F21</f>
        <v>0</v>
      </c>
    </row>
    <row r="23" spans="1:12" ht="14.4">
      <c r="A23" s="70"/>
      <c r="B23" s="70"/>
      <c r="C23" s="70"/>
      <c r="D23" s="70"/>
      <c r="E23" s="71"/>
      <c r="F23" s="71"/>
    </row>
    <row r="24" spans="1:12" ht="14.4">
      <c r="A24" s="70"/>
      <c r="B24" s="74" t="s">
        <v>95</v>
      </c>
      <c r="C24" s="70"/>
      <c r="D24" s="70"/>
      <c r="E24" s="86" t="s">
        <v>96</v>
      </c>
      <c r="F24" s="71"/>
    </row>
    <row r="25" spans="1:12" s="1" customFormat="1" ht="78.599999999999994" customHeight="1">
      <c r="B25" s="75" t="s">
        <v>93</v>
      </c>
      <c r="E25" s="75" t="s">
        <v>94</v>
      </c>
      <c r="F25" s="87"/>
      <c r="G25" s="2"/>
      <c r="H25" s="2"/>
      <c r="I25" s="2"/>
      <c r="J25" s="2"/>
      <c r="K25" s="2"/>
      <c r="L25" s="2"/>
    </row>
    <row r="26" spans="1:12" s="47" customFormat="1" ht="8.4">
      <c r="E26" s="116"/>
      <c r="F26" s="116"/>
      <c r="G26" s="48"/>
      <c r="H26" s="48"/>
      <c r="I26" s="48"/>
      <c r="J26" s="48"/>
      <c r="K26" s="48"/>
      <c r="L26" s="48"/>
    </row>
    <row r="33" spans="1:4" s="3" customFormat="1">
      <c r="A33"/>
      <c r="B33"/>
      <c r="C33"/>
      <c r="D33"/>
    </row>
    <row r="34" spans="1:4" s="3" customFormat="1">
      <c r="A34"/>
      <c r="B34"/>
      <c r="C34"/>
      <c r="D34"/>
    </row>
    <row r="35" spans="1:4" s="3" customFormat="1">
      <c r="A35"/>
      <c r="B35"/>
      <c r="C35"/>
      <c r="D35"/>
    </row>
    <row r="36" spans="1:4" s="3" customFormat="1">
      <c r="A36"/>
      <c r="B36"/>
      <c r="C36"/>
      <c r="D36"/>
    </row>
  </sheetData>
  <mergeCells count="12">
    <mergeCell ref="E1:F1"/>
    <mergeCell ref="E26:F26"/>
    <mergeCell ref="A22:E22"/>
    <mergeCell ref="A11:F11"/>
    <mergeCell ref="F13:F14"/>
    <mergeCell ref="A10:F10"/>
    <mergeCell ref="A13:A14"/>
    <mergeCell ref="B13:B14"/>
    <mergeCell ref="C13:C14"/>
    <mergeCell ref="D13:D14"/>
    <mergeCell ref="E13:E14"/>
    <mergeCell ref="E2:F7"/>
  </mergeCell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1" workbookViewId="0">
      <selection activeCell="L6" sqref="L6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24" style="3" customWidth="1"/>
    <col min="8" max="8" width="17" style="3" customWidth="1"/>
    <col min="9" max="9" width="9" style="3"/>
  </cols>
  <sheetData>
    <row r="1" spans="1:9" ht="17.399999999999999" customHeight="1">
      <c r="G1" s="138" t="s">
        <v>79</v>
      </c>
      <c r="H1" s="138"/>
    </row>
    <row r="2" spans="1:9" ht="22.8" customHeight="1">
      <c r="G2" s="111" t="s">
        <v>121</v>
      </c>
      <c r="H2" s="111"/>
    </row>
    <row r="3" spans="1:9" ht="13.8" customHeight="1">
      <c r="G3" s="111"/>
      <c r="H3" s="111"/>
    </row>
    <row r="4" spans="1:9" ht="13.8" customHeight="1">
      <c r="F4" s="64"/>
      <c r="G4" s="111"/>
      <c r="H4" s="111"/>
    </row>
    <row r="5" spans="1:9" ht="13.8" customHeight="1">
      <c r="F5" s="64"/>
      <c r="G5" s="111"/>
      <c r="H5" s="111"/>
    </row>
    <row r="6" spans="1:9" ht="13.8" customHeight="1">
      <c r="F6" s="64"/>
      <c r="G6" s="111"/>
      <c r="H6" s="111"/>
    </row>
    <row r="7" spans="1:9" ht="23.4" customHeight="1">
      <c r="F7" s="64"/>
      <c r="G7" s="111"/>
      <c r="H7" s="111"/>
    </row>
    <row r="8" spans="1:9" ht="14.4">
      <c r="A8" s="70" t="s">
        <v>100</v>
      </c>
      <c r="B8" s="70"/>
      <c r="C8" s="70"/>
      <c r="D8" s="70"/>
      <c r="E8" s="71"/>
      <c r="F8" s="71"/>
      <c r="G8" s="71"/>
      <c r="H8" s="71"/>
    </row>
    <row r="9" spans="1:9" ht="7.5" customHeight="1">
      <c r="A9" s="70"/>
      <c r="B9" s="70"/>
      <c r="C9" s="70"/>
      <c r="D9" s="70"/>
      <c r="E9" s="71"/>
      <c r="F9" s="71"/>
      <c r="G9" s="71"/>
      <c r="H9" s="71"/>
    </row>
    <row r="10" spans="1:9" ht="14.4">
      <c r="A10" s="122" t="s">
        <v>62</v>
      </c>
      <c r="B10" s="122"/>
      <c r="C10" s="121"/>
      <c r="D10" s="121"/>
      <c r="E10" s="71"/>
      <c r="F10" s="71"/>
      <c r="G10" s="71"/>
      <c r="H10" s="71"/>
    </row>
    <row r="11" spans="1:9" ht="14.4">
      <c r="A11" s="70"/>
      <c r="B11" s="70"/>
      <c r="C11" s="70"/>
      <c r="D11" s="70"/>
      <c r="E11" s="71"/>
      <c r="F11" s="71"/>
      <c r="G11" s="71"/>
      <c r="H11" s="71"/>
    </row>
    <row r="12" spans="1:9" ht="14.4">
      <c r="A12" s="117" t="s">
        <v>80</v>
      </c>
      <c r="B12" s="117"/>
      <c r="C12" s="117"/>
      <c r="D12" s="117"/>
      <c r="E12" s="117"/>
      <c r="F12" s="117"/>
      <c r="G12" s="117"/>
      <c r="H12" s="117"/>
    </row>
    <row r="13" spans="1:9" ht="14.4">
      <c r="A13" s="117" t="s">
        <v>61</v>
      </c>
      <c r="B13" s="117"/>
      <c r="C13" s="117"/>
      <c r="D13" s="117"/>
      <c r="E13" s="117"/>
      <c r="F13" s="117"/>
      <c r="G13" s="117"/>
      <c r="H13" s="117"/>
    </row>
    <row r="14" spans="1:9" ht="14.4">
      <c r="A14" s="117"/>
      <c r="B14" s="117"/>
      <c r="C14" s="117"/>
      <c r="D14" s="117"/>
      <c r="E14" s="117"/>
      <c r="F14" s="117"/>
      <c r="G14" s="72"/>
      <c r="H14" s="71"/>
    </row>
    <row r="15" spans="1:9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23" t="s">
        <v>59</v>
      </c>
      <c r="H15" s="123" t="s">
        <v>99</v>
      </c>
    </row>
    <row r="16" spans="1:9" s="10" customFormat="1" ht="81" customHeight="1">
      <c r="A16" s="118"/>
      <c r="B16" s="118"/>
      <c r="C16" s="118"/>
      <c r="D16" s="118"/>
      <c r="E16" s="118"/>
      <c r="F16" s="118"/>
      <c r="G16" s="124"/>
      <c r="H16" s="124"/>
      <c r="I16" s="9"/>
    </row>
    <row r="17" spans="1:9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</row>
    <row r="18" spans="1:9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E18/E24*100</f>
        <v>76.601561895757285</v>
      </c>
      <c r="G18" s="69">
        <f>$C$10*F18%</f>
        <v>0</v>
      </c>
      <c r="H18" s="79">
        <f>G18+G23</f>
        <v>0</v>
      </c>
    </row>
    <row r="19" spans="1:9" ht="20.25" customHeight="1">
      <c r="A19" s="78" t="s">
        <v>6</v>
      </c>
      <c r="B19" s="11" t="s">
        <v>87</v>
      </c>
      <c r="C19" s="12" t="s">
        <v>89</v>
      </c>
      <c r="D19" s="16"/>
      <c r="E19" s="27">
        <v>78240</v>
      </c>
      <c r="F19" s="30">
        <f>E19/E24*100</f>
        <v>2.1232707379152815</v>
      </c>
      <c r="G19" s="69">
        <f t="shared" ref="G19:G22" si="0">$C$10*F19%</f>
        <v>0</v>
      </c>
      <c r="H19" s="76">
        <f t="shared" ref="H19:H20" si="1">G19</f>
        <v>0</v>
      </c>
    </row>
    <row r="20" spans="1:9" ht="18.75" customHeight="1">
      <c r="A20" s="73" t="s">
        <v>8</v>
      </c>
      <c r="B20" s="11" t="s">
        <v>88</v>
      </c>
      <c r="C20" s="12" t="s">
        <v>0</v>
      </c>
      <c r="D20" s="12"/>
      <c r="E20" s="13">
        <v>175494.6</v>
      </c>
      <c r="F20" s="14">
        <f>E20/E24*100</f>
        <v>4.7625581395979948</v>
      </c>
      <c r="G20" s="69">
        <f t="shared" si="0"/>
        <v>0</v>
      </c>
      <c r="H20" s="79">
        <f t="shared" si="1"/>
        <v>0</v>
      </c>
    </row>
    <row r="21" spans="1:9" ht="22.5" customHeight="1">
      <c r="A21" s="80" t="s">
        <v>10</v>
      </c>
      <c r="B21" s="11" t="s">
        <v>9</v>
      </c>
      <c r="C21" s="12" t="s">
        <v>18</v>
      </c>
      <c r="D21" s="24"/>
      <c r="E21" s="5">
        <v>215000</v>
      </c>
      <c r="F21" s="30">
        <v>5.84</v>
      </c>
      <c r="G21" s="69">
        <f t="shared" si="0"/>
        <v>0</v>
      </c>
      <c r="H21" s="76">
        <f>G21</f>
        <v>0</v>
      </c>
    </row>
    <row r="22" spans="1:9" ht="22.5" customHeight="1">
      <c r="A22" s="73" t="s">
        <v>12</v>
      </c>
      <c r="B22" s="11" t="s">
        <v>11</v>
      </c>
      <c r="C22" s="12" t="s">
        <v>19</v>
      </c>
      <c r="D22" s="12"/>
      <c r="E22" s="13">
        <v>86500</v>
      </c>
      <c r="F22" s="14">
        <f>E22/E24*100</f>
        <v>2.3474299441420223</v>
      </c>
      <c r="G22" s="69">
        <f t="shared" si="0"/>
        <v>0</v>
      </c>
      <c r="H22" s="76">
        <f>G22</f>
        <v>0</v>
      </c>
    </row>
    <row r="23" spans="1:9" ht="22.5" customHeight="1">
      <c r="A23" s="73" t="s">
        <v>14</v>
      </c>
      <c r="B23" s="11" t="s">
        <v>13</v>
      </c>
      <c r="C23" s="12" t="s">
        <v>20</v>
      </c>
      <c r="D23" s="12"/>
      <c r="E23" s="13">
        <v>306970</v>
      </c>
      <c r="F23" s="14">
        <f>E23/E24*100</f>
        <v>8.3305268202690943</v>
      </c>
      <c r="G23" s="69">
        <f>$C$10*F23%</f>
        <v>0</v>
      </c>
      <c r="H23" s="81"/>
    </row>
    <row r="24" spans="1:9" ht="22.5" customHeight="1">
      <c r="A24" s="112" t="s">
        <v>16</v>
      </c>
      <c r="B24" s="113"/>
      <c r="C24" s="113"/>
      <c r="D24" s="113"/>
      <c r="E24" s="13">
        <f>SUM(E18:E23)</f>
        <v>3684881</v>
      </c>
      <c r="F24" s="14">
        <v>100</v>
      </c>
      <c r="G24" s="13">
        <f>G18+G19+G20+G21+G22+G23</f>
        <v>0</v>
      </c>
      <c r="H24" s="13">
        <f>H18+H19+H20+H21+H22+H23</f>
        <v>0</v>
      </c>
    </row>
    <row r="25" spans="1:9" ht="14.4">
      <c r="A25" s="70"/>
      <c r="B25" s="70"/>
      <c r="C25" s="70"/>
      <c r="D25" s="70"/>
      <c r="E25" s="71"/>
      <c r="F25" s="71"/>
      <c r="G25" s="71"/>
      <c r="H25" s="71"/>
    </row>
    <row r="26" spans="1:9" ht="14.4">
      <c r="A26" s="70"/>
      <c r="B26" s="74" t="s">
        <v>95</v>
      </c>
      <c r="C26" s="70"/>
      <c r="D26" s="70"/>
      <c r="E26" s="115"/>
      <c r="F26" s="115"/>
      <c r="G26" s="86" t="s">
        <v>96</v>
      </c>
      <c r="H26" s="71"/>
    </row>
    <row r="27" spans="1:9" s="1" customFormat="1" ht="88.2" customHeight="1">
      <c r="B27" s="75" t="s">
        <v>93</v>
      </c>
      <c r="E27" s="120"/>
      <c r="F27" s="120"/>
      <c r="G27" s="75" t="s">
        <v>94</v>
      </c>
      <c r="H27" s="75"/>
      <c r="I27" s="2"/>
    </row>
    <row r="28" spans="1:9" s="47" customFormat="1" ht="8.4">
      <c r="E28" s="116"/>
      <c r="F28" s="116"/>
      <c r="G28" s="116"/>
      <c r="H28" s="116"/>
      <c r="I28" s="48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  <row r="38" spans="1:6" s="3" customFormat="1">
      <c r="A38"/>
      <c r="B38"/>
      <c r="C38"/>
      <c r="D38"/>
      <c r="F38" s="4"/>
    </row>
  </sheetData>
  <mergeCells count="20">
    <mergeCell ref="E28:F28"/>
    <mergeCell ref="G28:H28"/>
    <mergeCell ref="G15:G16"/>
    <mergeCell ref="A12:H12"/>
    <mergeCell ref="A13:H13"/>
    <mergeCell ref="H15:H16"/>
    <mergeCell ref="A24:D24"/>
    <mergeCell ref="E26:F26"/>
    <mergeCell ref="E27:F27"/>
    <mergeCell ref="A14:F14"/>
    <mergeCell ref="A15:A16"/>
    <mergeCell ref="B15:B16"/>
    <mergeCell ref="C15:C16"/>
    <mergeCell ref="D15:D16"/>
    <mergeCell ref="A10:B10"/>
    <mergeCell ref="C10:D10"/>
    <mergeCell ref="G2:H7"/>
    <mergeCell ref="G1:H1"/>
    <mergeCell ref="E15:E16"/>
    <mergeCell ref="F15:F16"/>
  </mergeCells>
  <pageMargins left="0.70866141732283472" right="0.70866141732283472" top="0.35433070866141736" bottom="0.3937007874015748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7" workbookViewId="0">
      <selection activeCell="J6" sqref="J6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24.796875" style="3" customWidth="1"/>
    <col min="8" max="8" width="17" style="3" customWidth="1"/>
    <col min="9" max="9" width="9" style="3"/>
  </cols>
  <sheetData>
    <row r="1" spans="1:9" ht="14.4">
      <c r="G1" s="138" t="s">
        <v>81</v>
      </c>
      <c r="H1" s="138"/>
    </row>
    <row r="2" spans="1:9" ht="21.6" customHeight="1">
      <c r="G2" s="111" t="s">
        <v>122</v>
      </c>
      <c r="H2" s="111"/>
    </row>
    <row r="3" spans="1:9" ht="13.8" customHeight="1">
      <c r="G3" s="111"/>
      <c r="H3" s="111"/>
    </row>
    <row r="4" spans="1:9" ht="13.8" customHeight="1">
      <c r="F4" s="64"/>
      <c r="G4" s="111"/>
      <c r="H4" s="111"/>
    </row>
    <row r="5" spans="1:9" ht="13.8" customHeight="1">
      <c r="F5" s="64"/>
      <c r="G5" s="111"/>
      <c r="H5" s="111"/>
    </row>
    <row r="6" spans="1:9" ht="13.8" customHeight="1">
      <c r="F6" s="64"/>
      <c r="G6" s="111"/>
      <c r="H6" s="111"/>
    </row>
    <row r="7" spans="1:9" ht="25.2" customHeight="1">
      <c r="F7" s="64"/>
      <c r="G7" s="111"/>
      <c r="H7" s="111"/>
    </row>
    <row r="8" spans="1:9" ht="14.4">
      <c r="A8" s="70" t="s">
        <v>101</v>
      </c>
      <c r="B8" s="70"/>
      <c r="C8" s="70"/>
      <c r="D8" s="70"/>
      <c r="E8" s="71"/>
      <c r="F8" s="71"/>
      <c r="G8" s="71"/>
      <c r="H8" s="71"/>
    </row>
    <row r="9" spans="1:9" ht="14.4">
      <c r="A9" s="70"/>
      <c r="B9" s="70"/>
      <c r="C9" s="70"/>
      <c r="D9" s="70"/>
      <c r="E9" s="71"/>
      <c r="F9" s="71"/>
      <c r="G9" s="71"/>
      <c r="H9" s="71"/>
    </row>
    <row r="10" spans="1:9" ht="14.4">
      <c r="A10" s="122" t="s">
        <v>62</v>
      </c>
      <c r="B10" s="122"/>
      <c r="C10" s="121"/>
      <c r="D10" s="121"/>
      <c r="E10" s="71"/>
      <c r="F10" s="71"/>
      <c r="G10" s="71"/>
      <c r="H10" s="71"/>
    </row>
    <row r="11" spans="1:9" ht="8.25" customHeight="1">
      <c r="A11" s="70"/>
      <c r="B11" s="70"/>
      <c r="C11" s="70"/>
      <c r="D11" s="70"/>
      <c r="E11" s="71"/>
      <c r="F11" s="71"/>
      <c r="G11" s="71"/>
      <c r="H11" s="71"/>
    </row>
    <row r="12" spans="1:9" ht="14.4">
      <c r="A12" s="117" t="s">
        <v>82</v>
      </c>
      <c r="B12" s="117"/>
      <c r="C12" s="117"/>
      <c r="D12" s="117"/>
      <c r="E12" s="117"/>
      <c r="F12" s="117"/>
      <c r="G12" s="117"/>
      <c r="H12" s="117"/>
    </row>
    <row r="13" spans="1:9" ht="14.4">
      <c r="A13" s="117" t="s">
        <v>63</v>
      </c>
      <c r="B13" s="117"/>
      <c r="C13" s="117"/>
      <c r="D13" s="117"/>
      <c r="E13" s="117"/>
      <c r="F13" s="117"/>
      <c r="G13" s="117"/>
      <c r="H13" s="117"/>
    </row>
    <row r="14" spans="1:9" ht="9" customHeight="1">
      <c r="A14" s="117"/>
      <c r="B14" s="117"/>
      <c r="C14" s="117"/>
      <c r="D14" s="117"/>
      <c r="E14" s="117"/>
      <c r="F14" s="117"/>
      <c r="G14" s="72"/>
      <c r="H14" s="71"/>
    </row>
    <row r="15" spans="1:9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23" t="s">
        <v>59</v>
      </c>
      <c r="H15" s="123" t="s">
        <v>97</v>
      </c>
    </row>
    <row r="16" spans="1:9" s="10" customFormat="1" ht="81" customHeight="1">
      <c r="A16" s="118"/>
      <c r="B16" s="118"/>
      <c r="C16" s="118"/>
      <c r="D16" s="118"/>
      <c r="E16" s="118"/>
      <c r="F16" s="118"/>
      <c r="G16" s="124"/>
      <c r="H16" s="124"/>
      <c r="I16" s="9"/>
    </row>
    <row r="17" spans="1:9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</row>
    <row r="18" spans="1:9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E18/E24*100</f>
        <v>76.601561895757285</v>
      </c>
      <c r="G18" s="69">
        <f>$C$10*F18%</f>
        <v>0</v>
      </c>
      <c r="H18" s="79">
        <f>G18+G23</f>
        <v>0</v>
      </c>
    </row>
    <row r="19" spans="1:9" ht="20.25" customHeight="1">
      <c r="A19" s="78" t="s">
        <v>6</v>
      </c>
      <c r="B19" s="11" t="s">
        <v>87</v>
      </c>
      <c r="C19" s="12" t="s">
        <v>89</v>
      </c>
      <c r="D19" s="16"/>
      <c r="E19" s="27">
        <v>78240</v>
      </c>
      <c r="F19" s="30">
        <f>E19/E24*100</f>
        <v>2.1232707379152815</v>
      </c>
      <c r="G19" s="69">
        <f t="shared" ref="G19:G22" si="0">$C$10*F19%</f>
        <v>0</v>
      </c>
      <c r="H19" s="76">
        <f t="shared" ref="H19:H22" si="1">G19</f>
        <v>0</v>
      </c>
    </row>
    <row r="20" spans="1:9" ht="18.75" customHeight="1">
      <c r="A20" s="73" t="s">
        <v>8</v>
      </c>
      <c r="B20" s="11" t="s">
        <v>88</v>
      </c>
      <c r="C20" s="12" t="s">
        <v>0</v>
      </c>
      <c r="D20" s="12"/>
      <c r="E20" s="13">
        <v>175494.6</v>
      </c>
      <c r="F20" s="14">
        <f>E20/E24*100</f>
        <v>4.7625581395979948</v>
      </c>
      <c r="G20" s="69">
        <f t="shared" si="0"/>
        <v>0</v>
      </c>
      <c r="H20" s="79">
        <f t="shared" si="1"/>
        <v>0</v>
      </c>
    </row>
    <row r="21" spans="1:9" ht="22.5" customHeight="1">
      <c r="A21" s="80" t="s">
        <v>10</v>
      </c>
      <c r="B21" s="11" t="s">
        <v>9</v>
      </c>
      <c r="C21" s="12" t="s">
        <v>18</v>
      </c>
      <c r="D21" s="24"/>
      <c r="E21" s="5">
        <v>215000</v>
      </c>
      <c r="F21" s="30">
        <v>5.84</v>
      </c>
      <c r="G21" s="69">
        <f t="shared" si="0"/>
        <v>0</v>
      </c>
      <c r="H21" s="76">
        <f t="shared" si="1"/>
        <v>0</v>
      </c>
    </row>
    <row r="22" spans="1:9" ht="22.5" customHeight="1">
      <c r="A22" s="73" t="s">
        <v>12</v>
      </c>
      <c r="B22" s="11" t="s">
        <v>11</v>
      </c>
      <c r="C22" s="12" t="s">
        <v>19</v>
      </c>
      <c r="D22" s="12"/>
      <c r="E22" s="13">
        <v>86500</v>
      </c>
      <c r="F22" s="14">
        <f>E22/E24*100</f>
        <v>2.3474299441420223</v>
      </c>
      <c r="G22" s="69">
        <f t="shared" si="0"/>
        <v>0</v>
      </c>
      <c r="H22" s="76">
        <f t="shared" si="1"/>
        <v>0</v>
      </c>
    </row>
    <row r="23" spans="1:9" ht="22.5" customHeight="1">
      <c r="A23" s="73" t="s">
        <v>14</v>
      </c>
      <c r="B23" s="11" t="s">
        <v>13</v>
      </c>
      <c r="C23" s="12" t="s">
        <v>20</v>
      </c>
      <c r="D23" s="12"/>
      <c r="E23" s="13">
        <v>306970</v>
      </c>
      <c r="F23" s="14">
        <f>E23/E24*100</f>
        <v>8.3305268202690943</v>
      </c>
      <c r="G23" s="69">
        <f>$C$10*F23%</f>
        <v>0</v>
      </c>
      <c r="H23" s="81"/>
    </row>
    <row r="24" spans="1:9" ht="22.5" customHeight="1">
      <c r="A24" s="112" t="s">
        <v>16</v>
      </c>
      <c r="B24" s="113"/>
      <c r="C24" s="113"/>
      <c r="D24" s="113"/>
      <c r="E24" s="13">
        <f>SUM(E18:E23)</f>
        <v>3684881</v>
      </c>
      <c r="F24" s="14">
        <v>100</v>
      </c>
      <c r="G24" s="13">
        <f>G18+G19+G20+G21+G22+G23</f>
        <v>0</v>
      </c>
      <c r="H24" s="13">
        <f>H18+H19+H20+H21+H22+H23</f>
        <v>0</v>
      </c>
    </row>
    <row r="25" spans="1:9" ht="14.4">
      <c r="A25" s="70"/>
      <c r="B25" s="70"/>
      <c r="C25" s="70"/>
      <c r="D25" s="70"/>
      <c r="E25" s="71"/>
      <c r="F25" s="71"/>
      <c r="G25" s="71"/>
      <c r="H25" s="71"/>
    </row>
    <row r="26" spans="1:9" ht="14.4">
      <c r="A26" s="70"/>
      <c r="B26" s="74" t="s">
        <v>95</v>
      </c>
      <c r="C26" s="70"/>
      <c r="D26" s="70"/>
      <c r="E26" s="115"/>
      <c r="F26" s="115"/>
      <c r="G26" s="86" t="s">
        <v>96</v>
      </c>
      <c r="H26" s="86"/>
    </row>
    <row r="27" spans="1:9" s="1" customFormat="1" ht="79.8" customHeight="1">
      <c r="B27" s="75" t="s">
        <v>93</v>
      </c>
      <c r="E27" s="120"/>
      <c r="F27" s="120"/>
      <c r="G27" s="75" t="s">
        <v>94</v>
      </c>
      <c r="H27" s="46"/>
      <c r="I27" s="2"/>
    </row>
    <row r="28" spans="1:9" s="47" customFormat="1" ht="8.4">
      <c r="E28" s="116"/>
      <c r="F28" s="116"/>
      <c r="G28" s="116"/>
      <c r="H28" s="116"/>
      <c r="I28" s="48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  <row r="38" spans="1:6" s="3" customFormat="1">
      <c r="A38"/>
      <c r="B38"/>
      <c r="C38"/>
      <c r="D38"/>
      <c r="F38" s="4"/>
    </row>
  </sheetData>
  <mergeCells count="20">
    <mergeCell ref="G1:H1"/>
    <mergeCell ref="A13:H13"/>
    <mergeCell ref="A10:B10"/>
    <mergeCell ref="C10:D10"/>
    <mergeCell ref="A12:H12"/>
    <mergeCell ref="G2:H7"/>
    <mergeCell ref="A14:F14"/>
    <mergeCell ref="A15:A16"/>
    <mergeCell ref="B15:B16"/>
    <mergeCell ref="C15:C16"/>
    <mergeCell ref="D15:D16"/>
    <mergeCell ref="E15:E16"/>
    <mergeCell ref="F15:F16"/>
    <mergeCell ref="E28:F28"/>
    <mergeCell ref="G28:H28"/>
    <mergeCell ref="G15:G16"/>
    <mergeCell ref="H15:H16"/>
    <mergeCell ref="A24:D24"/>
    <mergeCell ref="E26:F26"/>
    <mergeCell ref="E27:F27"/>
  </mergeCells>
  <pageMargins left="0.70866141732283472" right="0.70866141732283472" top="0.35433070866141736" bottom="0.35433070866141736" header="0.31496062992125984" footer="0.31496062992125984"/>
  <pageSetup paperSize="9"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7" workbookViewId="0">
      <selection activeCell="K7" sqref="K7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22.59765625" style="3" customWidth="1"/>
    <col min="8" max="8" width="17" style="3" customWidth="1"/>
    <col min="9" max="9" width="9" style="3"/>
  </cols>
  <sheetData>
    <row r="1" spans="1:9" ht="14.4">
      <c r="G1" s="138" t="s">
        <v>83</v>
      </c>
      <c r="H1" s="138"/>
    </row>
    <row r="2" spans="1:9" ht="31.2" customHeight="1">
      <c r="G2" s="111" t="s">
        <v>123</v>
      </c>
      <c r="H2" s="111"/>
    </row>
    <row r="3" spans="1:9">
      <c r="G3" s="111"/>
      <c r="H3" s="111"/>
    </row>
    <row r="4" spans="1:9">
      <c r="F4" s="64"/>
      <c r="G4" s="111"/>
      <c r="H4" s="111"/>
    </row>
    <row r="5" spans="1:9">
      <c r="F5" s="64"/>
      <c r="G5" s="111"/>
      <c r="H5" s="111"/>
    </row>
    <row r="6" spans="1:9">
      <c r="F6" s="64"/>
      <c r="G6" s="111"/>
      <c r="H6" s="111"/>
    </row>
    <row r="7" spans="1:9">
      <c r="F7" s="64"/>
      <c r="G7" s="111"/>
      <c r="H7" s="111"/>
    </row>
    <row r="8" spans="1:9" ht="14.4">
      <c r="A8" s="70" t="s">
        <v>102</v>
      </c>
      <c r="B8" s="70"/>
      <c r="C8" s="70"/>
      <c r="D8" s="70"/>
      <c r="E8" s="71"/>
      <c r="F8" s="71"/>
      <c r="G8" s="71"/>
      <c r="H8" s="71"/>
    </row>
    <row r="9" spans="1:9" ht="14.4">
      <c r="A9" s="70"/>
      <c r="B9" s="70"/>
      <c r="C9" s="70"/>
      <c r="D9" s="70"/>
      <c r="E9" s="71"/>
      <c r="F9" s="71"/>
      <c r="G9" s="71"/>
      <c r="H9" s="71"/>
    </row>
    <row r="10" spans="1:9" ht="14.4">
      <c r="A10" s="122" t="s">
        <v>62</v>
      </c>
      <c r="B10" s="122"/>
      <c r="C10" s="121"/>
      <c r="D10" s="121"/>
      <c r="E10" s="71"/>
      <c r="F10" s="71"/>
      <c r="G10" s="71"/>
      <c r="H10" s="71"/>
    </row>
    <row r="11" spans="1:9" ht="10.5" customHeight="1">
      <c r="A11" s="70"/>
      <c r="B11" s="70"/>
      <c r="C11" s="70"/>
      <c r="D11" s="70"/>
      <c r="E11" s="71"/>
      <c r="F11" s="71"/>
      <c r="G11" s="71"/>
      <c r="H11" s="71"/>
    </row>
    <row r="12" spans="1:9" ht="14.4">
      <c r="A12" s="117" t="s">
        <v>84</v>
      </c>
      <c r="B12" s="117"/>
      <c r="C12" s="117"/>
      <c r="D12" s="117"/>
      <c r="E12" s="117"/>
      <c r="F12" s="117"/>
      <c r="G12" s="117"/>
      <c r="H12" s="117"/>
    </row>
    <row r="13" spans="1:9" ht="14.4">
      <c r="A13" s="117" t="s">
        <v>64</v>
      </c>
      <c r="B13" s="117"/>
      <c r="C13" s="117"/>
      <c r="D13" s="117"/>
      <c r="E13" s="117"/>
      <c r="F13" s="117"/>
      <c r="G13" s="117"/>
      <c r="H13" s="117"/>
    </row>
    <row r="14" spans="1:9" ht="10.5" customHeight="1">
      <c r="A14" s="117"/>
      <c r="B14" s="117"/>
      <c r="C14" s="117"/>
      <c r="D14" s="117"/>
      <c r="E14" s="117"/>
      <c r="F14" s="117"/>
      <c r="G14" s="72"/>
      <c r="H14" s="71"/>
    </row>
    <row r="15" spans="1:9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23" t="s">
        <v>59</v>
      </c>
      <c r="H15" s="123" t="s">
        <v>97</v>
      </c>
    </row>
    <row r="16" spans="1:9" s="10" customFormat="1" ht="81" customHeight="1">
      <c r="A16" s="118"/>
      <c r="B16" s="118"/>
      <c r="C16" s="118"/>
      <c r="D16" s="118"/>
      <c r="E16" s="118"/>
      <c r="F16" s="118"/>
      <c r="G16" s="124"/>
      <c r="H16" s="124"/>
      <c r="I16" s="9"/>
    </row>
    <row r="17" spans="1:9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</row>
    <row r="18" spans="1:9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E18/E24*100</f>
        <v>76.601561895757285</v>
      </c>
      <c r="G18" s="69">
        <f>$C$10*F18%</f>
        <v>0</v>
      </c>
      <c r="H18" s="79">
        <f>G18+G23</f>
        <v>0</v>
      </c>
    </row>
    <row r="19" spans="1:9" ht="20.25" customHeight="1">
      <c r="A19" s="78" t="s">
        <v>6</v>
      </c>
      <c r="B19" s="11" t="s">
        <v>87</v>
      </c>
      <c r="C19" s="12" t="s">
        <v>89</v>
      </c>
      <c r="D19" s="16"/>
      <c r="E19" s="27">
        <v>78240</v>
      </c>
      <c r="F19" s="30">
        <f>E19/E24*100</f>
        <v>2.1232707379152815</v>
      </c>
      <c r="G19" s="69">
        <f t="shared" ref="G19:G22" si="0">$C$10*F19%</f>
        <v>0</v>
      </c>
      <c r="H19" s="76">
        <f t="shared" ref="H19:H22" si="1">G19</f>
        <v>0</v>
      </c>
    </row>
    <row r="20" spans="1:9" ht="18.75" customHeight="1">
      <c r="A20" s="73" t="s">
        <v>8</v>
      </c>
      <c r="B20" s="11" t="s">
        <v>88</v>
      </c>
      <c r="C20" s="12" t="s">
        <v>0</v>
      </c>
      <c r="D20" s="12"/>
      <c r="E20" s="13">
        <v>175494.6</v>
      </c>
      <c r="F20" s="14">
        <f>E20/E24*100</f>
        <v>4.7625581395979948</v>
      </c>
      <c r="G20" s="69">
        <f t="shared" si="0"/>
        <v>0</v>
      </c>
      <c r="H20" s="79">
        <f t="shared" si="1"/>
        <v>0</v>
      </c>
    </row>
    <row r="21" spans="1:9" ht="22.5" customHeight="1">
      <c r="A21" s="80" t="s">
        <v>10</v>
      </c>
      <c r="B21" s="11" t="s">
        <v>9</v>
      </c>
      <c r="C21" s="12" t="s">
        <v>18</v>
      </c>
      <c r="D21" s="24"/>
      <c r="E21" s="5">
        <v>215000</v>
      </c>
      <c r="F21" s="30">
        <v>5.84</v>
      </c>
      <c r="G21" s="69">
        <f t="shared" si="0"/>
        <v>0</v>
      </c>
      <c r="H21" s="76">
        <f t="shared" si="1"/>
        <v>0</v>
      </c>
    </row>
    <row r="22" spans="1:9" ht="22.5" customHeight="1">
      <c r="A22" s="73" t="s">
        <v>12</v>
      </c>
      <c r="B22" s="11" t="s">
        <v>11</v>
      </c>
      <c r="C22" s="12" t="s">
        <v>19</v>
      </c>
      <c r="D22" s="12"/>
      <c r="E22" s="13">
        <v>86500</v>
      </c>
      <c r="F22" s="14">
        <f>E22/E24*100</f>
        <v>2.3474299441420223</v>
      </c>
      <c r="G22" s="69">
        <f t="shared" si="0"/>
        <v>0</v>
      </c>
      <c r="H22" s="76">
        <f t="shared" si="1"/>
        <v>0</v>
      </c>
    </row>
    <row r="23" spans="1:9" ht="22.5" customHeight="1">
      <c r="A23" s="73" t="s">
        <v>14</v>
      </c>
      <c r="B23" s="11" t="s">
        <v>13</v>
      </c>
      <c r="C23" s="12" t="s">
        <v>20</v>
      </c>
      <c r="D23" s="12"/>
      <c r="E23" s="13">
        <v>306970</v>
      </c>
      <c r="F23" s="14">
        <f>E23/E24*100</f>
        <v>8.3305268202690943</v>
      </c>
      <c r="G23" s="69">
        <f>$C$10*F23%</f>
        <v>0</v>
      </c>
      <c r="H23" s="81"/>
    </row>
    <row r="24" spans="1:9" ht="22.5" customHeight="1">
      <c r="A24" s="112" t="s">
        <v>16</v>
      </c>
      <c r="B24" s="113"/>
      <c r="C24" s="113"/>
      <c r="D24" s="113"/>
      <c r="E24" s="13">
        <f>SUM(E18:E23)</f>
        <v>3684881</v>
      </c>
      <c r="F24" s="14">
        <v>100</v>
      </c>
      <c r="G24" s="13">
        <f>G18+G19+G20+G21+G22+G23</f>
        <v>0</v>
      </c>
      <c r="H24" s="13">
        <f>H18+H19+H20+H21+H22+H23</f>
        <v>0</v>
      </c>
    </row>
    <row r="25" spans="1:9" ht="14.4">
      <c r="A25" s="70"/>
      <c r="B25" s="70"/>
      <c r="C25" s="70"/>
      <c r="D25" s="70"/>
      <c r="E25" s="71"/>
      <c r="F25" s="71"/>
      <c r="G25" s="71"/>
      <c r="H25" s="71"/>
    </row>
    <row r="26" spans="1:9" ht="14.4">
      <c r="A26" s="70"/>
      <c r="B26" s="74" t="s">
        <v>95</v>
      </c>
      <c r="C26" s="70"/>
      <c r="D26" s="70"/>
      <c r="E26" s="115"/>
      <c r="F26" s="115"/>
      <c r="G26" s="86" t="s">
        <v>96</v>
      </c>
      <c r="H26" s="86"/>
    </row>
    <row r="27" spans="1:9" s="1" customFormat="1" ht="79.8" customHeight="1">
      <c r="B27" s="75" t="s">
        <v>93</v>
      </c>
      <c r="E27" s="120"/>
      <c r="F27" s="120"/>
      <c r="G27" s="75" t="s">
        <v>94</v>
      </c>
      <c r="H27" s="46"/>
      <c r="I27" s="2"/>
    </row>
    <row r="28" spans="1:9" s="47" customFormat="1" ht="8.4">
      <c r="E28" s="116"/>
      <c r="F28" s="116"/>
      <c r="G28" s="116"/>
      <c r="H28" s="116"/>
      <c r="I28" s="48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  <row r="38" spans="1:6" s="3" customFormat="1">
      <c r="A38"/>
      <c r="B38"/>
      <c r="C38"/>
      <c r="D38"/>
      <c r="F38" s="4"/>
    </row>
  </sheetData>
  <mergeCells count="20">
    <mergeCell ref="G1:H1"/>
    <mergeCell ref="A13:H13"/>
    <mergeCell ref="A10:B10"/>
    <mergeCell ref="C10:D10"/>
    <mergeCell ref="A12:H12"/>
    <mergeCell ref="G2:H7"/>
    <mergeCell ref="A14:F14"/>
    <mergeCell ref="A15:A16"/>
    <mergeCell ref="B15:B16"/>
    <mergeCell ref="C15:C16"/>
    <mergeCell ref="D15:D16"/>
    <mergeCell ref="E15:E16"/>
    <mergeCell ref="F15:F16"/>
    <mergeCell ref="E28:F28"/>
    <mergeCell ref="G28:H28"/>
    <mergeCell ref="G15:G16"/>
    <mergeCell ref="H15:H16"/>
    <mergeCell ref="A24:D24"/>
    <mergeCell ref="E26:F26"/>
    <mergeCell ref="E27:F27"/>
  </mergeCells>
  <pageMargins left="0.70866141732283472" right="0.70866141732283472" top="0.35433070866141736" bottom="0.35433070866141736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workbookViewId="0">
      <selection activeCell="H9" sqref="H9"/>
    </sheetView>
  </sheetViews>
  <sheetFormatPr defaultRowHeight="13.8"/>
  <cols>
    <col min="1" max="1" width="4.09765625" customWidth="1"/>
    <col min="2" max="2" width="34.3984375" customWidth="1"/>
    <col min="3" max="3" width="12.8984375" customWidth="1"/>
    <col min="4" max="4" width="15" customWidth="1"/>
    <col min="5" max="5" width="16.59765625" style="3" customWidth="1"/>
    <col min="6" max="6" width="22.3984375" style="3" customWidth="1"/>
    <col min="7" max="7" width="25.796875" style="3" customWidth="1"/>
    <col min="8" max="8" width="9" style="3"/>
  </cols>
  <sheetData>
    <row r="1" spans="1:8" ht="14.4">
      <c r="F1" s="138" t="s">
        <v>85</v>
      </c>
      <c r="G1" s="138"/>
    </row>
    <row r="2" spans="1:8" ht="18" customHeight="1">
      <c r="F2" s="111" t="s">
        <v>124</v>
      </c>
      <c r="G2" s="111"/>
    </row>
    <row r="3" spans="1:8">
      <c r="F3" s="111"/>
      <c r="G3" s="111"/>
    </row>
    <row r="4" spans="1:8">
      <c r="F4" s="111"/>
      <c r="G4" s="111"/>
    </row>
    <row r="5" spans="1:8">
      <c r="F5" s="111"/>
      <c r="G5" s="111"/>
    </row>
    <row r="6" spans="1:8">
      <c r="F6" s="111"/>
      <c r="G6" s="111"/>
    </row>
    <row r="7" spans="1:8">
      <c r="F7" s="111"/>
      <c r="G7" s="111"/>
    </row>
    <row r="8" spans="1:8" ht="14.4">
      <c r="A8" s="70" t="s">
        <v>104</v>
      </c>
      <c r="B8" s="70"/>
      <c r="C8" s="70"/>
      <c r="D8" s="70"/>
      <c r="E8" s="71"/>
      <c r="F8" s="71"/>
      <c r="G8" s="71"/>
      <c r="H8"/>
    </row>
    <row r="9" spans="1:8" ht="14.4">
      <c r="A9" s="70"/>
      <c r="B9" s="70"/>
      <c r="C9" s="70"/>
      <c r="D9" s="70"/>
      <c r="E9" s="71"/>
      <c r="F9" s="71"/>
      <c r="G9" s="71"/>
      <c r="H9"/>
    </row>
    <row r="10" spans="1:8" ht="14.4">
      <c r="A10" s="122" t="s">
        <v>62</v>
      </c>
      <c r="B10" s="122"/>
      <c r="C10" s="121"/>
      <c r="D10" s="121"/>
      <c r="E10" s="71"/>
      <c r="F10" s="71"/>
      <c r="G10" s="71"/>
      <c r="H10"/>
    </row>
    <row r="11" spans="1:8" ht="14.4">
      <c r="A11" s="70"/>
      <c r="B11" s="70"/>
      <c r="C11" s="70"/>
      <c r="D11" s="70"/>
      <c r="E11" s="71"/>
      <c r="F11" s="71"/>
      <c r="G11" s="71"/>
      <c r="H11"/>
    </row>
    <row r="12" spans="1:8" ht="14.4">
      <c r="A12" s="72" t="s">
        <v>103</v>
      </c>
      <c r="B12" s="72"/>
      <c r="C12" s="72"/>
      <c r="D12" s="72"/>
      <c r="E12" s="72"/>
      <c r="F12" s="72"/>
      <c r="G12" s="88"/>
      <c r="H12"/>
    </row>
    <row r="13" spans="1:8" ht="14.4">
      <c r="A13" s="117" t="s">
        <v>65</v>
      </c>
      <c r="B13" s="117"/>
      <c r="C13" s="117"/>
      <c r="D13" s="117"/>
      <c r="E13" s="117"/>
      <c r="F13" s="117"/>
      <c r="G13" s="71"/>
      <c r="H13"/>
    </row>
    <row r="14" spans="1:8" ht="14.4">
      <c r="A14" s="117"/>
      <c r="B14" s="117"/>
      <c r="C14" s="117"/>
      <c r="D14" s="117"/>
      <c r="E14" s="117"/>
      <c r="F14" s="117"/>
      <c r="G14" s="72"/>
    </row>
    <row r="15" spans="1:8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23" t="s">
        <v>59</v>
      </c>
    </row>
    <row r="16" spans="1:8" s="10" customFormat="1" ht="81" customHeight="1">
      <c r="A16" s="118"/>
      <c r="B16" s="118"/>
      <c r="C16" s="118"/>
      <c r="D16" s="118"/>
      <c r="E16" s="118"/>
      <c r="F16" s="118"/>
      <c r="G16" s="124"/>
      <c r="H16" s="9"/>
    </row>
    <row r="17" spans="1:8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</row>
    <row r="18" spans="1:8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E18/E22*100</f>
        <v>85.758855396667272</v>
      </c>
      <c r="G18" s="69">
        <f>$C$10*F18%</f>
        <v>0</v>
      </c>
    </row>
    <row r="19" spans="1:8" ht="20.25" customHeight="1">
      <c r="A19" s="78" t="s">
        <v>6</v>
      </c>
      <c r="B19" s="11" t="s">
        <v>87</v>
      </c>
      <c r="C19" s="12" t="s">
        <v>89</v>
      </c>
      <c r="D19" s="16"/>
      <c r="E19" s="27">
        <v>78240</v>
      </c>
      <c r="F19" s="30">
        <f>E19/E22*100</f>
        <v>2.3770960235595004</v>
      </c>
      <c r="G19" s="69">
        <f t="shared" ref="G19:G21" si="0">$C$10*F19%</f>
        <v>0</v>
      </c>
    </row>
    <row r="20" spans="1:8" ht="20.25" customHeight="1">
      <c r="A20" s="78" t="s">
        <v>8</v>
      </c>
      <c r="B20" s="11" t="s">
        <v>88</v>
      </c>
      <c r="C20" s="12" t="s">
        <v>0</v>
      </c>
      <c r="D20" s="12"/>
      <c r="E20" s="13">
        <v>175494.6</v>
      </c>
      <c r="F20" s="30">
        <f>E20/E22*100</f>
        <v>5.331895652047101</v>
      </c>
      <c r="G20" s="69">
        <f t="shared" si="0"/>
        <v>0</v>
      </c>
    </row>
    <row r="21" spans="1:8" ht="18.75" customHeight="1">
      <c r="A21" s="73" t="s">
        <v>10</v>
      </c>
      <c r="B21" s="11" t="s">
        <v>9</v>
      </c>
      <c r="C21" s="12" t="s">
        <v>18</v>
      </c>
      <c r="D21" s="24"/>
      <c r="E21" s="5">
        <v>215000</v>
      </c>
      <c r="F21" s="14">
        <f>E21/E22*100</f>
        <v>6.5321529277261332</v>
      </c>
      <c r="G21" s="69">
        <f t="shared" si="0"/>
        <v>0</v>
      </c>
    </row>
    <row r="22" spans="1:8" ht="22.5" customHeight="1">
      <c r="A22" s="112" t="s">
        <v>16</v>
      </c>
      <c r="B22" s="113"/>
      <c r="C22" s="113"/>
      <c r="D22" s="113"/>
      <c r="E22" s="13">
        <f>SUM(E18:E21)</f>
        <v>3291411</v>
      </c>
      <c r="F22" s="13">
        <f>SUM(F18:F21)</f>
        <v>100</v>
      </c>
      <c r="G22" s="13">
        <f>SUM(G18:G21)</f>
        <v>0</v>
      </c>
    </row>
    <row r="23" spans="1:8" ht="14.4">
      <c r="A23" s="70"/>
      <c r="B23" s="70"/>
      <c r="C23" s="70"/>
      <c r="D23" s="70"/>
      <c r="E23" s="71"/>
      <c r="F23" s="71"/>
      <c r="G23" s="71"/>
    </row>
    <row r="24" spans="1:8" ht="14.4">
      <c r="B24" s="74" t="s">
        <v>95</v>
      </c>
      <c r="C24" s="70"/>
      <c r="D24" s="70"/>
      <c r="E24" s="71"/>
      <c r="F24" s="86" t="s">
        <v>96</v>
      </c>
      <c r="G24" s="86"/>
    </row>
    <row r="25" spans="1:8" s="1" customFormat="1" ht="79.8" customHeight="1">
      <c r="B25" s="75" t="s">
        <v>93</v>
      </c>
      <c r="F25" s="75" t="s">
        <v>94</v>
      </c>
      <c r="G25" s="46"/>
      <c r="H25" s="2"/>
    </row>
    <row r="26" spans="1:8" s="47" customFormat="1" ht="8.4">
      <c r="E26" s="65"/>
      <c r="F26" s="116"/>
      <c r="G26" s="116"/>
      <c r="H26" s="48"/>
    </row>
    <row r="27" spans="1:8">
      <c r="F27" s="4"/>
    </row>
    <row r="28" spans="1:8">
      <c r="F28" s="4"/>
    </row>
    <row r="29" spans="1:8">
      <c r="F29" s="4"/>
    </row>
    <row r="30" spans="1:8">
      <c r="F30" s="4"/>
    </row>
    <row r="31" spans="1:8">
      <c r="F31" s="4"/>
    </row>
    <row r="32" spans="1:8">
      <c r="F32" s="4"/>
    </row>
    <row r="33" spans="6:6">
      <c r="F33" s="4"/>
    </row>
    <row r="34" spans="6:6">
      <c r="F34" s="4"/>
    </row>
    <row r="35" spans="6:6">
      <c r="F35" s="4"/>
    </row>
    <row r="36" spans="6:6">
      <c r="F36" s="4"/>
    </row>
  </sheetData>
  <mergeCells count="15">
    <mergeCell ref="F1:G1"/>
    <mergeCell ref="F26:G26"/>
    <mergeCell ref="G15:G16"/>
    <mergeCell ref="A13:F13"/>
    <mergeCell ref="A22:D22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F2:G7"/>
  </mergeCells>
  <pageMargins left="0.70866141732283472" right="0.70866141732283472" top="0.35433070866141736" bottom="0.35433070866141736" header="0.31496062992125984" footer="0.31496062992125984"/>
  <pageSetup paperSize="9" scale="9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L7" sqref="L7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14" style="3" customWidth="1"/>
    <col min="9" max="9" width="25.8984375" style="3" customWidth="1"/>
    <col min="10" max="10" width="13.8984375" style="3" customWidth="1"/>
    <col min="11" max="11" width="9" style="3"/>
  </cols>
  <sheetData>
    <row r="1" spans="1:10" ht="14.4">
      <c r="H1" s="138" t="s">
        <v>86</v>
      </c>
      <c r="I1" s="138"/>
    </row>
    <row r="2" spans="1:10">
      <c r="H2" s="111" t="s">
        <v>125</v>
      </c>
      <c r="I2" s="111"/>
    </row>
    <row r="3" spans="1:10">
      <c r="H3" s="111"/>
      <c r="I3" s="111"/>
    </row>
    <row r="4" spans="1:10">
      <c r="F4" s="64"/>
      <c r="H4" s="111"/>
      <c r="I4" s="111"/>
    </row>
    <row r="5" spans="1:10">
      <c r="F5" s="64"/>
      <c r="H5" s="111"/>
      <c r="I5" s="111"/>
    </row>
    <row r="6" spans="1:10">
      <c r="F6" s="64"/>
      <c r="H6" s="111"/>
      <c r="I6" s="111"/>
    </row>
    <row r="7" spans="1:10" ht="29.4" customHeight="1">
      <c r="F7" s="64"/>
      <c r="H7" s="111"/>
      <c r="I7" s="111"/>
    </row>
    <row r="8" spans="1:10">
      <c r="A8" s="42" t="s">
        <v>39</v>
      </c>
    </row>
    <row r="9" spans="1:10" ht="17.399999999999999">
      <c r="A9" s="42"/>
      <c r="H9" s="67" t="s">
        <v>91</v>
      </c>
    </row>
    <row r="10" spans="1:10">
      <c r="A10" s="143" t="s">
        <v>52</v>
      </c>
      <c r="B10" s="143"/>
      <c r="C10" s="148"/>
      <c r="D10" s="148"/>
    </row>
    <row r="11" spans="1:10">
      <c r="A11" s="143" t="s">
        <v>53</v>
      </c>
      <c r="B11" s="143"/>
      <c r="C11" s="148"/>
      <c r="D11" s="148"/>
    </row>
    <row r="12" spans="1:10">
      <c r="A12" s="143" t="s">
        <v>54</v>
      </c>
      <c r="B12" s="143"/>
      <c r="C12" s="148"/>
      <c r="D12" s="148"/>
    </row>
    <row r="14" spans="1:10">
      <c r="A14" s="147" t="s">
        <v>51</v>
      </c>
      <c r="B14" s="147"/>
      <c r="C14" s="147"/>
      <c r="D14" s="147"/>
      <c r="E14" s="147"/>
      <c r="F14" s="147"/>
      <c r="G14" s="147"/>
      <c r="H14" s="147"/>
      <c r="I14" s="147"/>
    </row>
    <row r="15" spans="1:10">
      <c r="A15" s="147"/>
      <c r="B15" s="147"/>
      <c r="C15" s="147"/>
      <c r="D15" s="147"/>
      <c r="E15" s="147"/>
      <c r="F15" s="147"/>
      <c r="G15" s="43"/>
      <c r="H15" s="43"/>
      <c r="I15" s="43"/>
    </row>
    <row r="16" spans="1:10" ht="30" customHeight="1">
      <c r="A16" s="118" t="s">
        <v>1</v>
      </c>
      <c r="B16" s="118" t="s">
        <v>2</v>
      </c>
      <c r="C16" s="118" t="s">
        <v>30</v>
      </c>
      <c r="D16" s="118" t="s">
        <v>31</v>
      </c>
      <c r="E16" s="118" t="s">
        <v>90</v>
      </c>
      <c r="F16" s="118" t="s">
        <v>3</v>
      </c>
      <c r="G16" s="139" t="s">
        <v>34</v>
      </c>
      <c r="H16" s="140"/>
      <c r="I16" s="141"/>
      <c r="J16" s="123" t="s">
        <v>57</v>
      </c>
    </row>
    <row r="17" spans="1:11" s="10" customFormat="1" ht="81" customHeight="1">
      <c r="A17" s="118"/>
      <c r="B17" s="118"/>
      <c r="C17" s="118"/>
      <c r="D17" s="118"/>
      <c r="E17" s="118"/>
      <c r="F17" s="118"/>
      <c r="G17" s="8" t="s">
        <v>44</v>
      </c>
      <c r="H17" s="8" t="s">
        <v>35</v>
      </c>
      <c r="I17" s="8" t="s">
        <v>56</v>
      </c>
      <c r="J17" s="124"/>
      <c r="K17" s="9"/>
    </row>
    <row r="18" spans="1:11" s="9" customFormat="1" ht="15.75" customHeight="1">
      <c r="A18" s="49">
        <v>1</v>
      </c>
      <c r="B18" s="49">
        <v>2</v>
      </c>
      <c r="C18" s="49">
        <v>3</v>
      </c>
      <c r="D18" s="49">
        <v>4</v>
      </c>
      <c r="E18" s="49">
        <v>5</v>
      </c>
      <c r="F18" s="49">
        <v>6</v>
      </c>
      <c r="G18" s="49">
        <v>7</v>
      </c>
      <c r="H18" s="49">
        <v>8</v>
      </c>
      <c r="I18" s="49">
        <v>9</v>
      </c>
      <c r="J18" s="54">
        <v>10</v>
      </c>
    </row>
    <row r="19" spans="1:11" ht="20.25" customHeight="1">
      <c r="A19" s="19" t="s">
        <v>4</v>
      </c>
      <c r="B19" s="11" t="s">
        <v>5</v>
      </c>
      <c r="C19" s="12" t="s">
        <v>17</v>
      </c>
      <c r="D19" s="12"/>
      <c r="E19" s="13">
        <v>2391520</v>
      </c>
      <c r="F19" s="14">
        <f>E19/E24*100</f>
        <v>81.386983778785833</v>
      </c>
      <c r="G19" s="14">
        <f>C10*F19%</f>
        <v>0</v>
      </c>
      <c r="H19" s="37">
        <f>C11*F19%</f>
        <v>0</v>
      </c>
      <c r="I19" s="50">
        <f t="shared" ref="I19:I23" si="0">G19-H19</f>
        <v>0</v>
      </c>
      <c r="J19" s="57">
        <f>I19+I23</f>
        <v>0</v>
      </c>
    </row>
    <row r="20" spans="1:11" ht="20.25" customHeight="1">
      <c r="A20" s="20" t="s">
        <v>6</v>
      </c>
      <c r="B20" s="15" t="s">
        <v>7</v>
      </c>
      <c r="C20" s="24" t="s">
        <v>0</v>
      </c>
      <c r="D20" s="16"/>
      <c r="E20" s="27">
        <v>127710</v>
      </c>
      <c r="F20" s="30">
        <f>E20/E24*100</f>
        <v>4.346161310960702</v>
      </c>
      <c r="G20" s="30">
        <f>C10*F20%</f>
        <v>0</v>
      </c>
      <c r="H20" s="27">
        <f>C11*F20%</f>
        <v>0</v>
      </c>
      <c r="I20" s="51">
        <f t="shared" si="0"/>
        <v>0</v>
      </c>
      <c r="J20" s="58">
        <f t="shared" ref="J20:J22" si="1">I20</f>
        <v>0</v>
      </c>
    </row>
    <row r="21" spans="1:11" ht="18.75" customHeight="1">
      <c r="A21" s="19" t="s">
        <v>8</v>
      </c>
      <c r="B21" s="23" t="s">
        <v>9</v>
      </c>
      <c r="C21" s="12" t="s">
        <v>18</v>
      </c>
      <c r="D21" s="12"/>
      <c r="E21" s="13">
        <v>172000</v>
      </c>
      <c r="F21" s="14">
        <f>E21/E24*100</f>
        <v>5.8534159070177809</v>
      </c>
      <c r="G21" s="14">
        <f>C10*F21%</f>
        <v>0</v>
      </c>
      <c r="H21" s="37">
        <f>C11*F21%</f>
        <v>0</v>
      </c>
      <c r="I21" s="50">
        <f t="shared" si="0"/>
        <v>0</v>
      </c>
      <c r="J21" s="57">
        <f t="shared" si="1"/>
        <v>0</v>
      </c>
    </row>
    <row r="22" spans="1:11" ht="22.5" customHeight="1">
      <c r="A22" s="21" t="s">
        <v>10</v>
      </c>
      <c r="B22" s="33" t="s">
        <v>11</v>
      </c>
      <c r="C22" s="7" t="s">
        <v>19</v>
      </c>
      <c r="D22" s="24"/>
      <c r="E22" s="5">
        <v>86957</v>
      </c>
      <c r="F22" s="30">
        <f>E22/E24*100</f>
        <v>2.9592760873636346</v>
      </c>
      <c r="G22" s="30">
        <f>C10*F22%</f>
        <v>0</v>
      </c>
      <c r="H22" s="39">
        <f>C11*F22%</f>
        <v>0</v>
      </c>
      <c r="I22" s="53">
        <f t="shared" si="0"/>
        <v>0</v>
      </c>
      <c r="J22" s="58">
        <f t="shared" si="1"/>
        <v>0</v>
      </c>
    </row>
    <row r="23" spans="1:11" ht="22.5" customHeight="1">
      <c r="A23" s="19" t="s">
        <v>12</v>
      </c>
      <c r="B23" s="23" t="s">
        <v>15</v>
      </c>
      <c r="C23" s="12" t="s">
        <v>21</v>
      </c>
      <c r="D23" s="12"/>
      <c r="E23" s="13">
        <v>160268.13</v>
      </c>
      <c r="F23" s="14">
        <f>E23/E24*100</f>
        <v>5.4541629158720557</v>
      </c>
      <c r="G23" s="14">
        <f>C10*F23%</f>
        <v>0</v>
      </c>
      <c r="H23" s="37">
        <f>C11*F23%</f>
        <v>0</v>
      </c>
      <c r="I23" s="50">
        <f t="shared" si="0"/>
        <v>0</v>
      </c>
      <c r="J23" s="61"/>
    </row>
    <row r="24" spans="1:11" ht="22.5" customHeight="1">
      <c r="A24" s="112" t="s">
        <v>16</v>
      </c>
      <c r="B24" s="113"/>
      <c r="C24" s="113"/>
      <c r="D24" s="113"/>
      <c r="E24" s="13">
        <f>SUM(E19:E23)</f>
        <v>2938455.13</v>
      </c>
      <c r="F24" s="14">
        <f>F19+F20+F21+F22+F23</f>
        <v>100</v>
      </c>
      <c r="G24" s="13">
        <f>G19+G20+G21+G22+G23</f>
        <v>0</v>
      </c>
      <c r="H24" s="13">
        <f t="shared" ref="H24:J24" si="2">H19+H20+H21+H22+H23</f>
        <v>0</v>
      </c>
      <c r="I24" s="13">
        <f t="shared" si="2"/>
        <v>0</v>
      </c>
      <c r="J24" s="13">
        <f t="shared" si="2"/>
        <v>0</v>
      </c>
    </row>
    <row r="26" spans="1:11" ht="14.4">
      <c r="B26" s="91" t="s">
        <v>95</v>
      </c>
      <c r="E26" s="142"/>
      <c r="F26" s="142"/>
      <c r="G26" s="137" t="s">
        <v>96</v>
      </c>
      <c r="H26" s="137"/>
    </row>
    <row r="27" spans="1:11" s="1" customFormat="1" ht="74.400000000000006" customHeight="1">
      <c r="B27" s="75" t="s">
        <v>93</v>
      </c>
      <c r="E27" s="120"/>
      <c r="F27" s="120"/>
      <c r="G27" s="149" t="s">
        <v>94</v>
      </c>
      <c r="H27" s="149"/>
      <c r="I27" s="2"/>
      <c r="J27" s="2"/>
      <c r="K27" s="2"/>
    </row>
    <row r="28" spans="1:11" s="47" customFormat="1" ht="8.4">
      <c r="E28" s="116"/>
      <c r="F28" s="116"/>
      <c r="G28" s="116"/>
      <c r="H28" s="116"/>
      <c r="I28" s="48"/>
      <c r="J28" s="48"/>
      <c r="K28" s="48"/>
    </row>
    <row r="29" spans="1:11">
      <c r="F29" s="4"/>
      <c r="H29" s="4"/>
    </row>
    <row r="30" spans="1:11" ht="13.5" customHeight="1">
      <c r="F30" s="4"/>
      <c r="H30" s="4"/>
    </row>
    <row r="31" spans="1:11">
      <c r="F31" s="4"/>
      <c r="H31" s="4"/>
    </row>
    <row r="32" spans="1:11">
      <c r="F32" s="4"/>
      <c r="H32" s="4"/>
    </row>
    <row r="33" spans="1:8">
      <c r="F33" s="4"/>
      <c r="H33" s="4"/>
    </row>
    <row r="34" spans="1:8">
      <c r="F34" s="4"/>
      <c r="H34" s="4"/>
    </row>
    <row r="35" spans="1:8">
      <c r="F35" s="4"/>
      <c r="H35" s="4"/>
    </row>
    <row r="36" spans="1:8" s="3" customFormat="1">
      <c r="A36"/>
      <c r="B36"/>
      <c r="C36"/>
      <c r="D36"/>
      <c r="F36" s="4"/>
      <c r="H36" s="4"/>
    </row>
    <row r="37" spans="1:8" s="3" customFormat="1">
      <c r="A37"/>
      <c r="B37"/>
      <c r="C37"/>
      <c r="D37"/>
      <c r="F37" s="4"/>
      <c r="H37" s="4"/>
    </row>
    <row r="38" spans="1:8" s="3" customFormat="1">
      <c r="A38"/>
      <c r="B38"/>
      <c r="C38"/>
      <c r="D38"/>
      <c r="F38" s="4"/>
      <c r="H38" s="4"/>
    </row>
  </sheetData>
  <mergeCells count="25">
    <mergeCell ref="E28:F28"/>
    <mergeCell ref="G28:H28"/>
    <mergeCell ref="G16:I16"/>
    <mergeCell ref="J16:J17"/>
    <mergeCell ref="A14:I14"/>
    <mergeCell ref="A15:F15"/>
    <mergeCell ref="A16:A17"/>
    <mergeCell ref="B16:B17"/>
    <mergeCell ref="C16:C17"/>
    <mergeCell ref="D16:D17"/>
    <mergeCell ref="E16:E17"/>
    <mergeCell ref="F16:F17"/>
    <mergeCell ref="E26:F26"/>
    <mergeCell ref="G26:H26"/>
    <mergeCell ref="E27:F27"/>
    <mergeCell ref="G27:H27"/>
    <mergeCell ref="A24:D24"/>
    <mergeCell ref="A11:B11"/>
    <mergeCell ref="C11:D11"/>
    <mergeCell ref="A10:B10"/>
    <mergeCell ref="H1:I1"/>
    <mergeCell ref="C10:D10"/>
    <mergeCell ref="A12:B12"/>
    <mergeCell ref="C12:D12"/>
    <mergeCell ref="H2:I7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0" workbookViewId="0">
      <selection activeCell="J24" sqref="J24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14" style="3" customWidth="1"/>
    <col min="9" max="9" width="23.59765625" style="3" customWidth="1"/>
    <col min="10" max="10" width="13.8984375" style="3" customWidth="1"/>
    <col min="11" max="11" width="9" style="3"/>
  </cols>
  <sheetData>
    <row r="1" spans="1:10" ht="11.4" customHeight="1">
      <c r="H1" s="66" t="s">
        <v>67</v>
      </c>
    </row>
    <row r="2" spans="1:10" ht="4.8" hidden="1" customHeight="1">
      <c r="H2" s="111" t="s">
        <v>111</v>
      </c>
      <c r="I2" s="111"/>
    </row>
    <row r="3" spans="1:10">
      <c r="H3" s="111"/>
      <c r="I3" s="111"/>
    </row>
    <row r="4" spans="1:10">
      <c r="F4" s="64"/>
      <c r="H4" s="111"/>
      <c r="I4" s="111"/>
    </row>
    <row r="5" spans="1:10">
      <c r="F5" s="64"/>
      <c r="H5" s="111"/>
      <c r="I5" s="111"/>
    </row>
    <row r="6" spans="1:10">
      <c r="F6" s="64"/>
      <c r="H6" s="111"/>
      <c r="I6" s="111"/>
    </row>
    <row r="7" spans="1:10" ht="47.4" customHeight="1">
      <c r="F7" s="64"/>
      <c r="H7" s="111"/>
      <c r="I7" s="111"/>
    </row>
    <row r="8" spans="1:10" ht="14.4">
      <c r="A8" s="70" t="s">
        <v>92</v>
      </c>
      <c r="B8" s="70"/>
      <c r="C8" s="70"/>
      <c r="D8" s="70"/>
      <c r="E8" s="71"/>
      <c r="F8" s="71"/>
      <c r="G8" s="71"/>
      <c r="H8" s="71"/>
      <c r="I8" s="71"/>
      <c r="J8" s="71"/>
    </row>
    <row r="9" spans="1:10" ht="14.4">
      <c r="A9" s="70"/>
      <c r="B9" s="70"/>
      <c r="C9" s="70"/>
      <c r="D9" s="70"/>
      <c r="E9" s="71"/>
      <c r="F9" s="71"/>
      <c r="G9" s="71"/>
      <c r="H9" s="71"/>
      <c r="I9" s="71"/>
      <c r="J9" s="71"/>
    </row>
    <row r="10" spans="1:10" ht="14.4">
      <c r="A10" s="122" t="s">
        <v>52</v>
      </c>
      <c r="B10" s="122"/>
      <c r="C10" s="121"/>
      <c r="D10" s="121"/>
      <c r="E10" s="71"/>
      <c r="F10" s="71"/>
      <c r="G10" s="71"/>
      <c r="H10" s="71"/>
      <c r="I10" s="71"/>
      <c r="J10" s="71"/>
    </row>
    <row r="11" spans="1:10" ht="14.4">
      <c r="A11" s="122" t="s">
        <v>53</v>
      </c>
      <c r="B11" s="122"/>
      <c r="C11" s="121"/>
      <c r="D11" s="121"/>
      <c r="E11" s="71"/>
      <c r="F11" s="71"/>
      <c r="G11" s="71"/>
      <c r="H11" s="71"/>
      <c r="I11" s="71"/>
      <c r="J11" s="71"/>
    </row>
    <row r="12" spans="1:10" ht="14.4">
      <c r="A12" s="122" t="s">
        <v>54</v>
      </c>
      <c r="B12" s="122"/>
      <c r="C12" s="121"/>
      <c r="D12" s="121"/>
      <c r="E12" s="71"/>
      <c r="F12" s="71"/>
      <c r="G12" s="71"/>
      <c r="H12" s="71"/>
      <c r="I12" s="71"/>
      <c r="J12" s="71"/>
    </row>
    <row r="13" spans="1:10" ht="14.4">
      <c r="A13" s="70"/>
      <c r="B13" s="70"/>
      <c r="C13" s="70"/>
      <c r="D13" s="70"/>
      <c r="E13" s="71"/>
      <c r="F13" s="71"/>
      <c r="G13" s="71"/>
      <c r="H13" s="71"/>
      <c r="I13" s="71"/>
      <c r="J13" s="71"/>
    </row>
    <row r="14" spans="1:10" ht="14.4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  <c r="J14" s="71"/>
    </row>
    <row r="15" spans="1:10" ht="14.4">
      <c r="A15" s="117"/>
      <c r="B15" s="117"/>
      <c r="C15" s="117"/>
      <c r="D15" s="117"/>
      <c r="E15" s="117"/>
      <c r="F15" s="117"/>
      <c r="G15" s="72"/>
      <c r="H15" s="72"/>
      <c r="I15" s="72"/>
      <c r="J15" s="71"/>
    </row>
    <row r="16" spans="1:10" ht="30" customHeight="1">
      <c r="A16" s="118" t="s">
        <v>1</v>
      </c>
      <c r="B16" s="118" t="s">
        <v>2</v>
      </c>
      <c r="C16" s="118" t="s">
        <v>30</v>
      </c>
      <c r="D16" s="118" t="s">
        <v>31</v>
      </c>
      <c r="E16" s="118" t="s">
        <v>90</v>
      </c>
      <c r="F16" s="118" t="s">
        <v>3</v>
      </c>
      <c r="G16" s="112" t="s">
        <v>34</v>
      </c>
      <c r="H16" s="113"/>
      <c r="I16" s="114"/>
      <c r="J16" s="123" t="s">
        <v>97</v>
      </c>
    </row>
    <row r="17" spans="1:11" s="10" customFormat="1" ht="81" customHeight="1">
      <c r="A17" s="118"/>
      <c r="B17" s="118"/>
      <c r="C17" s="118"/>
      <c r="D17" s="118"/>
      <c r="E17" s="118"/>
      <c r="F17" s="118"/>
      <c r="G17" s="8" t="s">
        <v>44</v>
      </c>
      <c r="H17" s="8" t="s">
        <v>35</v>
      </c>
      <c r="I17" s="8" t="s">
        <v>56</v>
      </c>
      <c r="J17" s="124"/>
      <c r="K17" s="9"/>
    </row>
    <row r="18" spans="1:11" s="9" customFormat="1" ht="15.75" customHeight="1">
      <c r="A18" s="68">
        <v>1</v>
      </c>
      <c r="B18" s="68">
        <v>2</v>
      </c>
      <c r="C18" s="68">
        <v>3</v>
      </c>
      <c r="D18" s="68">
        <v>4</v>
      </c>
      <c r="E18" s="68">
        <v>5</v>
      </c>
      <c r="F18" s="68">
        <v>6</v>
      </c>
      <c r="G18" s="68">
        <v>7</v>
      </c>
      <c r="H18" s="68">
        <v>8</v>
      </c>
      <c r="I18" s="68">
        <v>9</v>
      </c>
      <c r="J18" s="68">
        <v>10</v>
      </c>
    </row>
    <row r="19" spans="1:11" ht="20.25" customHeight="1">
      <c r="A19" s="73" t="s">
        <v>4</v>
      </c>
      <c r="B19" s="11" t="s">
        <v>5</v>
      </c>
      <c r="C19" s="12" t="s">
        <v>17</v>
      </c>
      <c r="D19" s="12"/>
      <c r="E19" s="13">
        <v>2822676.4</v>
      </c>
      <c r="F19" s="14">
        <f>E19/E25*100</f>
        <v>76.601561895757285</v>
      </c>
      <c r="G19" s="14">
        <f>C10*F19%</f>
        <v>0</v>
      </c>
      <c r="H19" s="37">
        <f>C11*F19%</f>
        <v>0</v>
      </c>
      <c r="I19" s="69">
        <f>G19-H19</f>
        <v>0</v>
      </c>
      <c r="J19" s="79">
        <f>I19+I24</f>
        <v>0</v>
      </c>
    </row>
    <row r="20" spans="1:11" ht="20.25" customHeight="1">
      <c r="A20" s="78" t="s">
        <v>6</v>
      </c>
      <c r="B20" s="11" t="s">
        <v>87</v>
      </c>
      <c r="C20" s="12" t="s">
        <v>89</v>
      </c>
      <c r="D20" s="16"/>
      <c r="E20" s="27">
        <v>78240</v>
      </c>
      <c r="F20" s="30">
        <f>E20/E25*100</f>
        <v>2.1232707379152815</v>
      </c>
      <c r="G20" s="30">
        <f>C10*F20%</f>
        <v>0</v>
      </c>
      <c r="H20" s="27">
        <f>C11*F20%</f>
        <v>0</v>
      </c>
      <c r="I20" s="76">
        <f t="shared" ref="I20:I24" si="0">G20-H20</f>
        <v>0</v>
      </c>
      <c r="J20" s="76">
        <f t="shared" ref="J20:J23" si="1">I20</f>
        <v>0</v>
      </c>
    </row>
    <row r="21" spans="1:11" ht="18.75" customHeight="1">
      <c r="A21" s="73" t="s">
        <v>8</v>
      </c>
      <c r="B21" s="11" t="s">
        <v>88</v>
      </c>
      <c r="C21" s="12" t="s">
        <v>0</v>
      </c>
      <c r="D21" s="12"/>
      <c r="E21" s="13">
        <v>175494.6</v>
      </c>
      <c r="F21" s="14">
        <f>E21/E25*100</f>
        <v>4.7625581395979948</v>
      </c>
      <c r="G21" s="14">
        <f>C10*F21%</f>
        <v>0</v>
      </c>
      <c r="H21" s="37">
        <f>C11*F21%</f>
        <v>0</v>
      </c>
      <c r="I21" s="69">
        <f t="shared" si="0"/>
        <v>0</v>
      </c>
      <c r="J21" s="79">
        <f t="shared" si="1"/>
        <v>0</v>
      </c>
    </row>
    <row r="22" spans="1:11" ht="22.5" customHeight="1">
      <c r="A22" s="80" t="s">
        <v>10</v>
      </c>
      <c r="B22" s="11" t="s">
        <v>9</v>
      </c>
      <c r="C22" s="12" t="s">
        <v>18</v>
      </c>
      <c r="D22" s="24"/>
      <c r="E22" s="5">
        <v>215000</v>
      </c>
      <c r="F22" s="30">
        <v>5.84</v>
      </c>
      <c r="G22" s="30">
        <f>C10*F22%</f>
        <v>0</v>
      </c>
      <c r="H22" s="39">
        <f>C11*F22%</f>
        <v>0</v>
      </c>
      <c r="I22" s="77">
        <f t="shared" si="0"/>
        <v>0</v>
      </c>
      <c r="J22" s="76">
        <f t="shared" si="1"/>
        <v>0</v>
      </c>
    </row>
    <row r="23" spans="1:11" ht="22.5" customHeight="1">
      <c r="A23" s="73" t="s">
        <v>12</v>
      </c>
      <c r="B23" s="11" t="s">
        <v>11</v>
      </c>
      <c r="C23" s="12" t="s">
        <v>19</v>
      </c>
      <c r="D23" s="12"/>
      <c r="E23" s="13">
        <v>86500</v>
      </c>
      <c r="F23" s="14">
        <f>E23/E25*100</f>
        <v>2.3474299441420223</v>
      </c>
      <c r="G23" s="14">
        <f>C10*F23%</f>
        <v>0</v>
      </c>
      <c r="H23" s="37">
        <f>C11*F23%</f>
        <v>0</v>
      </c>
      <c r="I23" s="69">
        <f t="shared" si="0"/>
        <v>0</v>
      </c>
      <c r="J23" s="76">
        <f t="shared" si="1"/>
        <v>0</v>
      </c>
    </row>
    <row r="24" spans="1:11" ht="22.5" customHeight="1">
      <c r="A24" s="73" t="s">
        <v>14</v>
      </c>
      <c r="B24" s="11" t="s">
        <v>13</v>
      </c>
      <c r="C24" s="12" t="s">
        <v>20</v>
      </c>
      <c r="D24" s="12"/>
      <c r="E24" s="13">
        <v>306970</v>
      </c>
      <c r="F24" s="14">
        <f>E24/E25*100</f>
        <v>8.3305268202690943</v>
      </c>
      <c r="G24" s="14">
        <f>C10*F24%</f>
        <v>0</v>
      </c>
      <c r="H24" s="37">
        <f>C11*F24%</f>
        <v>0</v>
      </c>
      <c r="I24" s="69">
        <f t="shared" si="0"/>
        <v>0</v>
      </c>
      <c r="J24" s="81"/>
    </row>
    <row r="25" spans="1:11" ht="22.5" customHeight="1">
      <c r="A25" s="112" t="s">
        <v>16</v>
      </c>
      <c r="B25" s="113"/>
      <c r="C25" s="113"/>
      <c r="D25" s="113"/>
      <c r="E25" s="13">
        <f>SUM(E19:E24)</f>
        <v>3684881</v>
      </c>
      <c r="F25" s="14">
        <v>100</v>
      </c>
      <c r="G25" s="13">
        <f>G19+G20+G21+G22+G23+G24</f>
        <v>0</v>
      </c>
      <c r="H25" s="13">
        <f>H19+H20+H21+H22+H23+H24</f>
        <v>0</v>
      </c>
      <c r="I25" s="13">
        <f>I19+I20+I21+I22+I23+I24</f>
        <v>0</v>
      </c>
      <c r="J25" s="13">
        <f>J19+J20+J21+J22+J23+J24</f>
        <v>0</v>
      </c>
    </row>
    <row r="26" spans="1:11" ht="14.4">
      <c r="A26" s="70"/>
      <c r="B26" s="70"/>
      <c r="C26" s="70"/>
      <c r="D26" s="70"/>
      <c r="E26" s="71"/>
      <c r="F26" s="71"/>
      <c r="G26" s="71"/>
      <c r="H26" s="71"/>
      <c r="I26" s="71"/>
      <c r="J26" s="71"/>
    </row>
    <row r="27" spans="1:11" ht="14.4">
      <c r="A27" s="70"/>
      <c r="B27" s="74" t="s">
        <v>95</v>
      </c>
      <c r="C27" s="70"/>
      <c r="D27" s="70"/>
      <c r="E27" s="115"/>
      <c r="F27" s="115"/>
      <c r="G27" s="115" t="s">
        <v>96</v>
      </c>
      <c r="H27" s="115"/>
      <c r="I27" s="71"/>
      <c r="J27" s="71"/>
    </row>
    <row r="28" spans="1:11" s="1" customFormat="1" ht="79.8" customHeight="1">
      <c r="B28" s="75" t="s">
        <v>93</v>
      </c>
      <c r="E28" s="120"/>
      <c r="F28" s="120"/>
      <c r="G28" s="119" t="s">
        <v>94</v>
      </c>
      <c r="H28" s="119"/>
      <c r="I28" s="2"/>
      <c r="J28" s="2"/>
      <c r="K28" s="2"/>
    </row>
    <row r="29" spans="1:11" s="47" customFormat="1" ht="8.4">
      <c r="E29" s="116"/>
      <c r="F29" s="116"/>
      <c r="G29" s="116"/>
      <c r="H29" s="116"/>
      <c r="I29" s="48"/>
      <c r="J29" s="48"/>
      <c r="K29" s="48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  <row r="38" spans="6:8">
      <c r="F38" s="4"/>
      <c r="H38" s="4"/>
    </row>
    <row r="39" spans="6:8">
      <c r="F39" s="4"/>
      <c r="H39" s="4"/>
    </row>
  </sheetData>
  <mergeCells count="24">
    <mergeCell ref="H2:I7"/>
    <mergeCell ref="J16:J17"/>
    <mergeCell ref="A15:F15"/>
    <mergeCell ref="E16:E17"/>
    <mergeCell ref="D16:D17"/>
    <mergeCell ref="C16:C17"/>
    <mergeCell ref="B16:B17"/>
    <mergeCell ref="A16:A17"/>
    <mergeCell ref="G16:I16"/>
    <mergeCell ref="A25:D25"/>
    <mergeCell ref="E27:F27"/>
    <mergeCell ref="A14:I14"/>
    <mergeCell ref="C10:D10"/>
    <mergeCell ref="A10:B10"/>
    <mergeCell ref="A11:B11"/>
    <mergeCell ref="C11:D11"/>
    <mergeCell ref="A12:B12"/>
    <mergeCell ref="C12:D12"/>
    <mergeCell ref="G28:H28"/>
    <mergeCell ref="G29:H29"/>
    <mergeCell ref="F16:F17"/>
    <mergeCell ref="E28:F28"/>
    <mergeCell ref="E29:F29"/>
    <mergeCell ref="G27:H2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M17" sqref="M17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14" style="3" customWidth="1"/>
    <col min="9" max="9" width="21" style="3" customWidth="1"/>
    <col min="10" max="10" width="13.8984375" style="3" customWidth="1"/>
    <col min="11" max="11" width="9" style="3"/>
  </cols>
  <sheetData>
    <row r="1" spans="1:10" ht="14.4">
      <c r="H1" s="66" t="s">
        <v>68</v>
      </c>
    </row>
    <row r="2" spans="1:10" ht="25.8" customHeight="1">
      <c r="H2" s="111" t="s">
        <v>112</v>
      </c>
      <c r="I2" s="111"/>
    </row>
    <row r="3" spans="1:10" ht="13.8" customHeight="1">
      <c r="H3" s="111"/>
      <c r="I3" s="111"/>
    </row>
    <row r="4" spans="1:10" ht="13.8" customHeight="1">
      <c r="F4" s="64"/>
      <c r="H4" s="111"/>
      <c r="I4" s="111"/>
    </row>
    <row r="5" spans="1:10" ht="13.8" customHeight="1">
      <c r="F5" s="64"/>
      <c r="H5" s="111"/>
      <c r="I5" s="111"/>
    </row>
    <row r="6" spans="1:10" ht="13.8" customHeight="1">
      <c r="F6" s="64"/>
      <c r="H6" s="111"/>
      <c r="I6" s="111"/>
    </row>
    <row r="7" spans="1:10" ht="34.200000000000003" customHeight="1">
      <c r="F7" s="64"/>
      <c r="H7" s="111"/>
      <c r="I7" s="111"/>
    </row>
    <row r="8" spans="1:10" ht="14.4">
      <c r="A8" s="70" t="s">
        <v>92</v>
      </c>
      <c r="B8" s="70"/>
      <c r="C8" s="70"/>
      <c r="D8" s="70"/>
      <c r="E8" s="71"/>
      <c r="F8" s="71"/>
      <c r="G8" s="71"/>
      <c r="H8" s="71"/>
      <c r="I8" s="71"/>
      <c r="J8" s="71"/>
    </row>
    <row r="9" spans="1:10" ht="18">
      <c r="A9" s="70"/>
      <c r="B9" s="70"/>
      <c r="C9" s="70"/>
      <c r="D9" s="70"/>
      <c r="E9" s="71"/>
      <c r="F9" s="71"/>
      <c r="G9" s="71"/>
      <c r="H9" s="89" t="s">
        <v>91</v>
      </c>
      <c r="I9" s="71"/>
      <c r="J9" s="71"/>
    </row>
    <row r="10" spans="1:10" ht="14.4">
      <c r="A10" s="122" t="s">
        <v>52</v>
      </c>
      <c r="B10" s="122"/>
      <c r="C10" s="121"/>
      <c r="D10" s="121"/>
      <c r="E10" s="71"/>
      <c r="F10" s="71"/>
      <c r="G10" s="71"/>
      <c r="H10" s="71"/>
      <c r="I10" s="71"/>
      <c r="J10" s="71"/>
    </row>
    <row r="11" spans="1:10" ht="14.4">
      <c r="A11" s="122" t="s">
        <v>53</v>
      </c>
      <c r="B11" s="122"/>
      <c r="C11" s="121"/>
      <c r="D11" s="121"/>
      <c r="E11" s="71"/>
      <c r="F11" s="71"/>
      <c r="G11" s="71"/>
      <c r="H11" s="71"/>
      <c r="I11" s="71"/>
      <c r="J11" s="71"/>
    </row>
    <row r="12" spans="1:10" ht="14.4">
      <c r="A12" s="122" t="s">
        <v>54</v>
      </c>
      <c r="B12" s="122"/>
      <c r="C12" s="121"/>
      <c r="D12" s="121"/>
      <c r="E12" s="71"/>
      <c r="F12" s="71"/>
      <c r="G12" s="71"/>
      <c r="H12" s="71"/>
      <c r="I12" s="71"/>
      <c r="J12" s="71"/>
    </row>
    <row r="13" spans="1:10" ht="14.4">
      <c r="A13" s="70"/>
      <c r="B13" s="70"/>
      <c r="C13" s="70"/>
      <c r="D13" s="70"/>
      <c r="E13" s="71"/>
      <c r="F13" s="71"/>
      <c r="G13" s="71"/>
      <c r="H13" s="71"/>
      <c r="I13" s="71"/>
      <c r="J13" s="71"/>
    </row>
    <row r="14" spans="1:10" ht="14.4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  <c r="J14" s="71"/>
    </row>
    <row r="15" spans="1:10" ht="14.4">
      <c r="A15" s="125"/>
      <c r="B15" s="125"/>
      <c r="C15" s="125"/>
      <c r="D15" s="125"/>
      <c r="E15" s="125"/>
      <c r="F15" s="125"/>
      <c r="G15" s="72"/>
      <c r="H15" s="72"/>
      <c r="I15" s="72"/>
      <c r="J15" s="71"/>
    </row>
    <row r="16" spans="1:10" ht="30" customHeight="1">
      <c r="A16" s="123" t="s">
        <v>1</v>
      </c>
      <c r="B16" s="123" t="s">
        <v>2</v>
      </c>
      <c r="C16" s="123" t="s">
        <v>30</v>
      </c>
      <c r="D16" s="123" t="s">
        <v>31</v>
      </c>
      <c r="E16" s="123" t="s">
        <v>90</v>
      </c>
      <c r="F16" s="123" t="s">
        <v>3</v>
      </c>
      <c r="G16" s="112" t="s">
        <v>34</v>
      </c>
      <c r="H16" s="113"/>
      <c r="I16" s="114"/>
      <c r="J16" s="123" t="s">
        <v>126</v>
      </c>
    </row>
    <row r="17" spans="1:13" s="10" customFormat="1" ht="81" customHeight="1">
      <c r="A17" s="124"/>
      <c r="B17" s="124"/>
      <c r="C17" s="124"/>
      <c r="D17" s="124"/>
      <c r="E17" s="124"/>
      <c r="F17" s="124"/>
      <c r="G17" s="8" t="s">
        <v>44</v>
      </c>
      <c r="H17" s="8" t="s">
        <v>35</v>
      </c>
      <c r="I17" s="8" t="s">
        <v>56</v>
      </c>
      <c r="J17" s="124"/>
      <c r="K17" s="9"/>
    </row>
    <row r="18" spans="1:13" s="9" customFormat="1" ht="15.75" customHeight="1">
      <c r="A18" s="68">
        <v>1</v>
      </c>
      <c r="B18" s="68">
        <v>2</v>
      </c>
      <c r="C18" s="68">
        <v>3</v>
      </c>
      <c r="D18" s="68">
        <v>4</v>
      </c>
      <c r="E18" s="68">
        <v>5</v>
      </c>
      <c r="F18" s="68">
        <v>6</v>
      </c>
      <c r="G18" s="68">
        <v>7</v>
      </c>
      <c r="H18" s="68">
        <v>8</v>
      </c>
      <c r="I18" s="68">
        <v>9</v>
      </c>
      <c r="J18" s="94">
        <v>10</v>
      </c>
    </row>
    <row r="19" spans="1:13" ht="20.25" customHeight="1">
      <c r="A19" s="73" t="s">
        <v>4</v>
      </c>
      <c r="B19" s="11" t="s">
        <v>5</v>
      </c>
      <c r="C19" s="12" t="s">
        <v>17</v>
      </c>
      <c r="D19" s="12"/>
      <c r="E19" s="13">
        <v>2822676.4</v>
      </c>
      <c r="F19" s="14">
        <f>E19/E24*100</f>
        <v>83.562781849492183</v>
      </c>
      <c r="G19" s="14">
        <f>C10*F19%</f>
        <v>0</v>
      </c>
      <c r="H19" s="37">
        <f>C11*F19%</f>
        <v>0</v>
      </c>
      <c r="I19" s="69">
        <f>G19-H19</f>
        <v>0</v>
      </c>
      <c r="J19" s="95">
        <f>I19+I23</f>
        <v>0</v>
      </c>
    </row>
    <row r="20" spans="1:13" ht="20.25" customHeight="1">
      <c r="A20" s="78" t="s">
        <v>6</v>
      </c>
      <c r="B20" s="11" t="s">
        <v>87</v>
      </c>
      <c r="C20" s="12" t="s">
        <v>89</v>
      </c>
      <c r="D20" s="16"/>
      <c r="E20" s="27">
        <v>78240</v>
      </c>
      <c r="F20" s="30">
        <f>E20/E24*100</f>
        <v>2.3162244357533397</v>
      </c>
      <c r="G20" s="30">
        <f>C10*F20%</f>
        <v>0</v>
      </c>
      <c r="H20" s="27">
        <f>C11*F20%</f>
        <v>0</v>
      </c>
      <c r="I20" s="76">
        <f>G20-H20</f>
        <v>0</v>
      </c>
      <c r="J20" s="96">
        <f t="shared" ref="J20:J22" si="0">I20</f>
        <v>0</v>
      </c>
    </row>
    <row r="21" spans="1:13" ht="18.75" customHeight="1">
      <c r="A21" s="73" t="s">
        <v>8</v>
      </c>
      <c r="B21" s="11" t="s">
        <v>88</v>
      </c>
      <c r="C21" s="12" t="s">
        <v>0</v>
      </c>
      <c r="D21" s="12"/>
      <c r="E21" s="13">
        <v>175494.6</v>
      </c>
      <c r="F21" s="14">
        <f>E21/E24*100</f>
        <v>5.1953589067325927</v>
      </c>
      <c r="G21" s="14">
        <f>C10*F21%</f>
        <v>0</v>
      </c>
      <c r="H21" s="37">
        <f>C11*F21%</f>
        <v>0</v>
      </c>
      <c r="I21" s="69">
        <f>G21-H21</f>
        <v>0</v>
      </c>
      <c r="J21" s="95">
        <f t="shared" si="0"/>
        <v>0</v>
      </c>
    </row>
    <row r="22" spans="1:13" ht="22.5" customHeight="1">
      <c r="A22" s="80" t="s">
        <v>10</v>
      </c>
      <c r="B22" s="11" t="s">
        <v>9</v>
      </c>
      <c r="C22" s="12" t="s">
        <v>18</v>
      </c>
      <c r="D22" s="24"/>
      <c r="E22" s="5">
        <v>215000</v>
      </c>
      <c r="F22" s="30">
        <f>E22/E24*100</f>
        <v>6.3648805430338449</v>
      </c>
      <c r="G22" s="30">
        <f>C10*F22%</f>
        <v>0</v>
      </c>
      <c r="H22" s="39">
        <f>C11*F22%</f>
        <v>0</v>
      </c>
      <c r="I22" s="77">
        <f>G22-H22</f>
        <v>0</v>
      </c>
      <c r="J22" s="96">
        <f t="shared" si="0"/>
        <v>0</v>
      </c>
    </row>
    <row r="23" spans="1:13" ht="22.5" customHeight="1">
      <c r="A23" s="73" t="s">
        <v>12</v>
      </c>
      <c r="B23" s="11" t="s">
        <v>11</v>
      </c>
      <c r="C23" s="12" t="s">
        <v>19</v>
      </c>
      <c r="D23" s="12"/>
      <c r="E23" s="13">
        <v>86500</v>
      </c>
      <c r="F23" s="14">
        <f>E23/E24*100</f>
        <v>2.5607542649880353</v>
      </c>
      <c r="G23" s="14">
        <f>C10*F23%</f>
        <v>0</v>
      </c>
      <c r="H23" s="37">
        <f>C11*F23%</f>
        <v>0</v>
      </c>
      <c r="I23" s="69">
        <f>G23-H23</f>
        <v>0</v>
      </c>
      <c r="J23" s="97"/>
      <c r="M23" s="92"/>
    </row>
    <row r="24" spans="1:13" ht="22.5" customHeight="1">
      <c r="A24" s="112" t="s">
        <v>16</v>
      </c>
      <c r="B24" s="113"/>
      <c r="C24" s="113"/>
      <c r="D24" s="114"/>
      <c r="E24" s="13">
        <f>SUM(E19:E23)</f>
        <v>3377911</v>
      </c>
      <c r="F24" s="13">
        <f t="shared" ref="F24:I24" si="1">SUM(F19:F23)</f>
        <v>100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>SUM(J19:J23)</f>
        <v>0</v>
      </c>
    </row>
    <row r="25" spans="1:13" ht="14.4">
      <c r="A25" s="70"/>
      <c r="B25" s="70"/>
      <c r="C25" s="70"/>
      <c r="D25" s="70"/>
      <c r="E25" s="71"/>
      <c r="F25" s="71"/>
      <c r="G25" s="71"/>
      <c r="H25" s="71"/>
      <c r="I25" s="71"/>
      <c r="J25" s="71"/>
    </row>
    <row r="26" spans="1:13" ht="14.4">
      <c r="A26" s="70"/>
      <c r="B26" s="74" t="s">
        <v>95</v>
      </c>
      <c r="C26" s="70"/>
      <c r="D26" s="70"/>
      <c r="E26" s="115"/>
      <c r="F26" s="115"/>
      <c r="G26" s="115" t="s">
        <v>96</v>
      </c>
      <c r="H26" s="115"/>
      <c r="I26" s="71"/>
      <c r="J26" s="71"/>
    </row>
    <row r="27" spans="1:13" s="1" customFormat="1" ht="79.8" customHeight="1">
      <c r="B27" s="75" t="s">
        <v>93</v>
      </c>
      <c r="E27" s="120"/>
      <c r="F27" s="120"/>
      <c r="G27" s="119" t="s">
        <v>94</v>
      </c>
      <c r="H27" s="119"/>
      <c r="I27" s="2"/>
      <c r="J27" s="2"/>
      <c r="K27" s="2"/>
    </row>
    <row r="28" spans="1:13" s="47" customFormat="1" ht="8.4">
      <c r="E28" s="116"/>
      <c r="F28" s="116"/>
      <c r="G28" s="116"/>
      <c r="H28" s="116"/>
      <c r="I28" s="48"/>
      <c r="J28" s="48"/>
      <c r="K28" s="48"/>
    </row>
    <row r="29" spans="1:13">
      <c r="F29" s="4"/>
      <c r="H29" s="4"/>
    </row>
    <row r="30" spans="1:13">
      <c r="F30" s="4"/>
      <c r="H30" s="4"/>
    </row>
    <row r="31" spans="1:13">
      <c r="F31" s="4"/>
      <c r="H31" s="4"/>
    </row>
    <row r="32" spans="1:13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  <row r="38" spans="6:8">
      <c r="F38" s="4"/>
      <c r="H38" s="4"/>
    </row>
  </sheetData>
  <mergeCells count="24">
    <mergeCell ref="E28:F28"/>
    <mergeCell ref="G28:H28"/>
    <mergeCell ref="G16:I16"/>
    <mergeCell ref="J16:J17"/>
    <mergeCell ref="A24:D24"/>
    <mergeCell ref="E26:F26"/>
    <mergeCell ref="G26:H26"/>
    <mergeCell ref="E27:F27"/>
    <mergeCell ref="G27:H27"/>
    <mergeCell ref="A12:B12"/>
    <mergeCell ref="C12:D12"/>
    <mergeCell ref="A14:I14"/>
    <mergeCell ref="A15:F15"/>
    <mergeCell ref="A16:A17"/>
    <mergeCell ref="B16:B17"/>
    <mergeCell ref="C16:C17"/>
    <mergeCell ref="D16:D17"/>
    <mergeCell ref="E16:E17"/>
    <mergeCell ref="F16:F17"/>
    <mergeCell ref="A11:B11"/>
    <mergeCell ref="C11:D11"/>
    <mergeCell ref="A10:B10"/>
    <mergeCell ref="C10:D10"/>
    <mergeCell ref="H2:I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L7" sqref="L7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5" style="3" customWidth="1"/>
    <col min="7" max="7" width="13.3984375" style="3" customWidth="1"/>
    <col min="8" max="8" width="25.59765625" style="3" customWidth="1"/>
    <col min="9" max="9" width="20" style="3" customWidth="1"/>
    <col min="10" max="10" width="9" style="3"/>
  </cols>
  <sheetData>
    <row r="1" spans="1:9" ht="14.4">
      <c r="G1" s="66" t="s">
        <v>69</v>
      </c>
      <c r="H1" s="66"/>
    </row>
    <row r="2" spans="1:9" ht="13.8" hidden="1" customHeight="1">
      <c r="G2" s="111" t="s">
        <v>113</v>
      </c>
      <c r="H2" s="111"/>
    </row>
    <row r="3" spans="1:9" ht="13.8" customHeight="1">
      <c r="G3" s="111"/>
      <c r="H3" s="111"/>
    </row>
    <row r="4" spans="1:9" ht="13.8" customHeight="1">
      <c r="G4" s="111"/>
      <c r="H4" s="111"/>
    </row>
    <row r="5" spans="1:9" ht="13.8" customHeight="1">
      <c r="G5" s="111"/>
      <c r="H5" s="111"/>
    </row>
    <row r="6" spans="1:9" ht="13.8" customHeight="1">
      <c r="G6" s="111"/>
      <c r="H6" s="111"/>
    </row>
    <row r="7" spans="1:9" ht="46.2" customHeight="1">
      <c r="F7" s="64"/>
      <c r="G7" s="111"/>
      <c r="H7" s="111"/>
    </row>
    <row r="8" spans="1:9" ht="14.4">
      <c r="A8" s="70" t="s">
        <v>92</v>
      </c>
      <c r="B8" s="70"/>
      <c r="C8" s="70"/>
      <c r="D8" s="70"/>
      <c r="E8" s="71"/>
      <c r="F8" s="71"/>
      <c r="G8" s="71"/>
      <c r="H8" s="71"/>
      <c r="I8" s="71"/>
    </row>
    <row r="9" spans="1:9" ht="14.4">
      <c r="A9" s="70"/>
      <c r="B9" s="70"/>
      <c r="C9" s="70"/>
      <c r="D9" s="70"/>
      <c r="E9" s="71"/>
      <c r="F9" s="71"/>
      <c r="G9" s="71"/>
      <c r="H9" s="71"/>
      <c r="I9" s="71"/>
    </row>
    <row r="10" spans="1:9" ht="14.4">
      <c r="A10" s="122" t="s">
        <v>52</v>
      </c>
      <c r="B10" s="122"/>
      <c r="C10" s="121"/>
      <c r="D10" s="121"/>
      <c r="E10" s="71"/>
      <c r="F10" s="71"/>
      <c r="G10" s="71"/>
      <c r="H10" s="71"/>
      <c r="I10" s="71"/>
    </row>
    <row r="11" spans="1:9" ht="14.4">
      <c r="A11" s="122" t="s">
        <v>53</v>
      </c>
      <c r="B11" s="122"/>
      <c r="C11" s="121"/>
      <c r="D11" s="121"/>
      <c r="E11" s="71"/>
      <c r="F11" s="71"/>
      <c r="G11" s="71"/>
      <c r="H11" s="71"/>
      <c r="I11" s="71"/>
    </row>
    <row r="12" spans="1:9" ht="14.4">
      <c r="A12" s="122" t="s">
        <v>54</v>
      </c>
      <c r="B12" s="122"/>
      <c r="C12" s="121"/>
      <c r="D12" s="121"/>
      <c r="E12" s="71"/>
      <c r="F12" s="71"/>
      <c r="G12" s="71"/>
      <c r="H12" s="71"/>
      <c r="I12" s="71"/>
    </row>
    <row r="13" spans="1:9" ht="14.4">
      <c r="A13" s="70"/>
      <c r="B13" s="70"/>
      <c r="C13" s="70"/>
      <c r="D13" s="70"/>
      <c r="E13" s="71"/>
      <c r="F13" s="71"/>
      <c r="G13" s="71"/>
      <c r="H13" s="71"/>
      <c r="I13" s="71"/>
    </row>
    <row r="14" spans="1:9" ht="14.4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</row>
    <row r="15" spans="1:9" ht="14.4">
      <c r="A15" s="117"/>
      <c r="B15" s="117"/>
      <c r="C15" s="117"/>
      <c r="D15" s="117"/>
      <c r="E15" s="117"/>
      <c r="F15" s="117"/>
      <c r="G15" s="72"/>
      <c r="H15" s="72"/>
      <c r="I15" s="72"/>
    </row>
    <row r="16" spans="1:9" ht="30" customHeight="1">
      <c r="A16" s="118" t="s">
        <v>1</v>
      </c>
      <c r="B16" s="118" t="s">
        <v>2</v>
      </c>
      <c r="C16" s="118" t="s">
        <v>30</v>
      </c>
      <c r="D16" s="118" t="s">
        <v>31</v>
      </c>
      <c r="E16" s="118" t="s">
        <v>90</v>
      </c>
      <c r="F16" s="118" t="s">
        <v>3</v>
      </c>
      <c r="G16" s="112" t="s">
        <v>34</v>
      </c>
      <c r="H16" s="113"/>
      <c r="I16" s="114"/>
    </row>
    <row r="17" spans="1:10" s="10" customFormat="1" ht="81" customHeight="1">
      <c r="A17" s="118"/>
      <c r="B17" s="118"/>
      <c r="C17" s="118"/>
      <c r="D17" s="118"/>
      <c r="E17" s="118"/>
      <c r="F17" s="118"/>
      <c r="G17" s="8" t="s">
        <v>44</v>
      </c>
      <c r="H17" s="8" t="s">
        <v>35</v>
      </c>
      <c r="I17" s="8" t="s">
        <v>56</v>
      </c>
      <c r="J17" s="9"/>
    </row>
    <row r="18" spans="1:10" s="9" customFormat="1" ht="15.75" customHeight="1">
      <c r="A18" s="68">
        <v>1</v>
      </c>
      <c r="B18" s="68">
        <v>2</v>
      </c>
      <c r="C18" s="68">
        <v>3</v>
      </c>
      <c r="D18" s="68">
        <v>4</v>
      </c>
      <c r="E18" s="68">
        <v>5</v>
      </c>
      <c r="F18" s="68">
        <v>6</v>
      </c>
      <c r="G18" s="68">
        <v>7</v>
      </c>
      <c r="H18" s="68">
        <v>8</v>
      </c>
      <c r="I18" s="68">
        <v>9</v>
      </c>
    </row>
    <row r="19" spans="1:10" ht="20.25" customHeight="1">
      <c r="A19" s="73" t="s">
        <v>4</v>
      </c>
      <c r="B19" s="11" t="s">
        <v>5</v>
      </c>
      <c r="C19" s="12" t="s">
        <v>17</v>
      </c>
      <c r="D19" s="12"/>
      <c r="E19" s="13">
        <v>2822676.4</v>
      </c>
      <c r="F19" s="14">
        <f>E19/E24*100</f>
        <v>83.562781849492183</v>
      </c>
      <c r="G19" s="14">
        <f>C10*F19%</f>
        <v>0</v>
      </c>
      <c r="H19" s="37">
        <f>C11*F19%</f>
        <v>0</v>
      </c>
      <c r="I19" s="69">
        <f>G19-H19</f>
        <v>0</v>
      </c>
    </row>
    <row r="20" spans="1:10" ht="20.25" customHeight="1">
      <c r="A20" s="73" t="s">
        <v>6</v>
      </c>
      <c r="B20" s="11" t="s">
        <v>87</v>
      </c>
      <c r="C20" s="12" t="s">
        <v>89</v>
      </c>
      <c r="D20" s="16"/>
      <c r="E20" s="27">
        <v>78240</v>
      </c>
      <c r="F20" s="30">
        <f>E20/E24*100</f>
        <v>2.3162244357533397</v>
      </c>
      <c r="G20" s="30">
        <f>C10*F20%</f>
        <v>0</v>
      </c>
      <c r="H20" s="27">
        <f>C11*F20%</f>
        <v>0</v>
      </c>
      <c r="I20" s="76">
        <f>G20-H20</f>
        <v>0</v>
      </c>
    </row>
    <row r="21" spans="1:10" ht="18.75" customHeight="1">
      <c r="A21" s="73" t="s">
        <v>8</v>
      </c>
      <c r="B21" s="11" t="s">
        <v>88</v>
      </c>
      <c r="C21" s="12" t="s">
        <v>0</v>
      </c>
      <c r="D21" s="12"/>
      <c r="E21" s="13">
        <v>175494.6</v>
      </c>
      <c r="F21" s="14">
        <f>E21/E24*100</f>
        <v>5.1953589067325927</v>
      </c>
      <c r="G21" s="14">
        <f>C10*F21%</f>
        <v>0</v>
      </c>
      <c r="H21" s="37">
        <f>C11*F21%</f>
        <v>0</v>
      </c>
      <c r="I21" s="69">
        <f>G21-H21</f>
        <v>0</v>
      </c>
    </row>
    <row r="22" spans="1:10" ht="18.75" customHeight="1">
      <c r="A22" s="73" t="s">
        <v>10</v>
      </c>
      <c r="B22" s="11" t="s">
        <v>9</v>
      </c>
      <c r="C22" s="12" t="s">
        <v>18</v>
      </c>
      <c r="D22" s="24"/>
      <c r="E22" s="5">
        <v>215000</v>
      </c>
      <c r="F22" s="14">
        <f>E22/E24*100</f>
        <v>6.3648805430338449</v>
      </c>
      <c r="G22" s="14">
        <f>C11*F22%</f>
        <v>0</v>
      </c>
      <c r="H22" s="37">
        <f>C12*F22%</f>
        <v>0</v>
      </c>
      <c r="I22" s="69">
        <f>G22-H22</f>
        <v>0</v>
      </c>
    </row>
    <row r="23" spans="1:10" ht="22.5" customHeight="1">
      <c r="A23" s="73" t="s">
        <v>12</v>
      </c>
      <c r="B23" s="11" t="s">
        <v>11</v>
      </c>
      <c r="C23" s="12" t="s">
        <v>19</v>
      </c>
      <c r="D23" s="12"/>
      <c r="E23" s="13">
        <v>86500</v>
      </c>
      <c r="F23" s="30">
        <f>E23/E24*100</f>
        <v>2.5607542649880353</v>
      </c>
      <c r="G23" s="30">
        <f>C10*F23%</f>
        <v>0</v>
      </c>
      <c r="H23" s="39">
        <f>C11*F23%</f>
        <v>0</v>
      </c>
      <c r="I23" s="77">
        <f>G23-H23</f>
        <v>0</v>
      </c>
    </row>
    <row r="24" spans="1:10" ht="22.5" customHeight="1">
      <c r="A24" s="112" t="s">
        <v>16</v>
      </c>
      <c r="B24" s="113"/>
      <c r="C24" s="113"/>
      <c r="D24" s="113"/>
      <c r="E24" s="13">
        <f>SUM(E19:E23)</f>
        <v>3377911</v>
      </c>
      <c r="F24" s="13">
        <f>SUM(F19:F23)</f>
        <v>100</v>
      </c>
      <c r="G24" s="13">
        <f>SUM(G19:G23)</f>
        <v>0</v>
      </c>
      <c r="H24" s="13">
        <f>SUM(H19:H23)</f>
        <v>0</v>
      </c>
      <c r="I24" s="13">
        <f>SUM(I19:I23)</f>
        <v>0</v>
      </c>
    </row>
    <row r="25" spans="1:10" ht="14.4">
      <c r="A25" s="70"/>
      <c r="B25" s="70"/>
      <c r="C25" s="70"/>
      <c r="D25" s="70"/>
      <c r="E25" s="71"/>
      <c r="F25" s="71"/>
      <c r="G25" s="71"/>
      <c r="H25" s="71"/>
      <c r="I25" s="71"/>
    </row>
    <row r="26" spans="1:10" ht="14.4">
      <c r="A26" s="70"/>
      <c r="B26" s="74" t="s">
        <v>95</v>
      </c>
      <c r="C26" s="70"/>
      <c r="D26" s="70"/>
      <c r="E26" s="115"/>
      <c r="F26" s="115"/>
      <c r="G26" s="126" t="s">
        <v>105</v>
      </c>
      <c r="H26" s="115"/>
      <c r="I26" s="71"/>
    </row>
    <row r="27" spans="1:10" s="1" customFormat="1" ht="78.599999999999994" customHeight="1">
      <c r="B27" s="75" t="s">
        <v>93</v>
      </c>
      <c r="E27" s="120"/>
      <c r="F27" s="120"/>
      <c r="G27" s="75"/>
      <c r="H27" s="75" t="s">
        <v>94</v>
      </c>
      <c r="I27" s="75"/>
      <c r="J27" s="2"/>
    </row>
    <row r="28" spans="1:10" s="47" customFormat="1" ht="8.4">
      <c r="E28" s="116"/>
      <c r="F28" s="116"/>
      <c r="G28" s="116"/>
      <c r="H28" s="116"/>
      <c r="I28" s="48"/>
      <c r="J28" s="48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  <row r="38" spans="6:8">
      <c r="F38" s="4"/>
      <c r="H38" s="4"/>
    </row>
  </sheetData>
  <mergeCells count="22">
    <mergeCell ref="G2:H7"/>
    <mergeCell ref="E28:F28"/>
    <mergeCell ref="G28:H28"/>
    <mergeCell ref="G16:I16"/>
    <mergeCell ref="A24:D24"/>
    <mergeCell ref="E26:F26"/>
    <mergeCell ref="G26:H26"/>
    <mergeCell ref="E27:F27"/>
    <mergeCell ref="A14:I14"/>
    <mergeCell ref="A15:F15"/>
    <mergeCell ref="A16:A17"/>
    <mergeCell ref="B16:B17"/>
    <mergeCell ref="C16:C17"/>
    <mergeCell ref="D16:D17"/>
    <mergeCell ref="E16:E17"/>
    <mergeCell ref="F16:F17"/>
    <mergeCell ref="A11:B11"/>
    <mergeCell ref="C11:D11"/>
    <mergeCell ref="A10:B10"/>
    <mergeCell ref="C10:D10"/>
    <mergeCell ref="A12:B12"/>
    <mergeCell ref="C12:D1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B1" workbookViewId="0">
      <selection activeCell="J11" sqref="J11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25.59765625" style="3" customWidth="1"/>
    <col min="9" max="9" width="20" style="3" customWidth="1"/>
    <col min="10" max="10" width="9" style="3"/>
  </cols>
  <sheetData>
    <row r="1" spans="1:9" ht="13.8" customHeight="1">
      <c r="G1" s="66" t="s">
        <v>70</v>
      </c>
      <c r="H1" s="66"/>
    </row>
    <row r="2" spans="1:9" ht="24.6" hidden="1" customHeight="1">
      <c r="G2" s="111" t="s">
        <v>127</v>
      </c>
      <c r="H2" s="111"/>
    </row>
    <row r="3" spans="1:9" ht="13.8" customHeight="1">
      <c r="G3" s="111"/>
      <c r="H3" s="111"/>
    </row>
    <row r="4" spans="1:9" ht="13.8" customHeight="1">
      <c r="G4" s="111"/>
      <c r="H4" s="111"/>
    </row>
    <row r="5" spans="1:9" ht="13.8" customHeight="1">
      <c r="G5" s="111"/>
      <c r="H5" s="111"/>
    </row>
    <row r="6" spans="1:9" ht="13.8" customHeight="1">
      <c r="G6" s="111"/>
      <c r="H6" s="111"/>
    </row>
    <row r="7" spans="1:9" ht="48.6" customHeight="1">
      <c r="F7" s="64"/>
      <c r="G7" s="111"/>
      <c r="H7" s="111"/>
    </row>
    <row r="8" spans="1:9" ht="14.4">
      <c r="A8" s="70" t="s">
        <v>92</v>
      </c>
      <c r="B8" s="70"/>
      <c r="C8" s="70"/>
      <c r="D8" s="70"/>
      <c r="E8" s="71"/>
      <c r="F8" s="71"/>
      <c r="G8" s="71"/>
      <c r="H8" s="71"/>
      <c r="I8" s="71"/>
    </row>
    <row r="9" spans="1:9" ht="14.4">
      <c r="A9" s="70"/>
      <c r="B9" s="70"/>
      <c r="C9" s="70"/>
      <c r="D9" s="70"/>
      <c r="E9" s="71"/>
      <c r="F9" s="71"/>
      <c r="G9" s="71"/>
      <c r="H9" s="71"/>
      <c r="I9" s="71"/>
    </row>
    <row r="10" spans="1:9" ht="14.4">
      <c r="A10" s="122" t="s">
        <v>52</v>
      </c>
      <c r="B10" s="122"/>
      <c r="C10" s="121"/>
      <c r="D10" s="121"/>
      <c r="E10" s="71"/>
      <c r="F10" s="71"/>
      <c r="G10" s="71"/>
      <c r="H10" s="71"/>
      <c r="I10" s="71"/>
    </row>
    <row r="11" spans="1:9" ht="14.4">
      <c r="A11" s="122" t="s">
        <v>53</v>
      </c>
      <c r="B11" s="122"/>
      <c r="C11" s="121"/>
      <c r="D11" s="121"/>
      <c r="E11" s="71"/>
      <c r="F11" s="71"/>
      <c r="G11" s="71"/>
      <c r="H11" s="71"/>
      <c r="I11" s="71"/>
    </row>
    <row r="12" spans="1:9" ht="14.4">
      <c r="A12" s="122" t="s">
        <v>54</v>
      </c>
      <c r="B12" s="122"/>
      <c r="C12" s="121"/>
      <c r="D12" s="121"/>
      <c r="E12" s="71"/>
      <c r="F12" s="71"/>
      <c r="G12" s="71"/>
      <c r="H12" s="71"/>
      <c r="I12" s="71"/>
    </row>
    <row r="13" spans="1:9" ht="14.4">
      <c r="A13" s="70"/>
      <c r="B13" s="70"/>
      <c r="C13" s="70"/>
      <c r="D13" s="70"/>
      <c r="E13" s="71"/>
      <c r="F13" s="71"/>
      <c r="G13" s="71"/>
      <c r="H13" s="71"/>
      <c r="I13" s="71"/>
    </row>
    <row r="14" spans="1:9" ht="14.4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</row>
    <row r="15" spans="1:9" ht="15" thickBot="1">
      <c r="A15" s="117"/>
      <c r="B15" s="117"/>
      <c r="C15" s="117"/>
      <c r="D15" s="117"/>
      <c r="E15" s="117"/>
      <c r="F15" s="117"/>
      <c r="G15" s="72"/>
      <c r="H15" s="72"/>
      <c r="I15" s="72"/>
    </row>
    <row r="16" spans="1:9" ht="30" customHeight="1">
      <c r="A16" s="127" t="s">
        <v>1</v>
      </c>
      <c r="B16" s="129" t="s">
        <v>2</v>
      </c>
      <c r="C16" s="129" t="s">
        <v>30</v>
      </c>
      <c r="D16" s="129" t="s">
        <v>31</v>
      </c>
      <c r="E16" s="129" t="s">
        <v>90</v>
      </c>
      <c r="F16" s="129" t="s">
        <v>3</v>
      </c>
      <c r="G16" s="130" t="s">
        <v>34</v>
      </c>
      <c r="H16" s="131"/>
      <c r="I16" s="132"/>
    </row>
    <row r="17" spans="1:10" s="10" customFormat="1" ht="81" customHeight="1">
      <c r="A17" s="128"/>
      <c r="B17" s="118"/>
      <c r="C17" s="118"/>
      <c r="D17" s="118"/>
      <c r="E17" s="118"/>
      <c r="F17" s="118"/>
      <c r="G17" s="93" t="s">
        <v>44</v>
      </c>
      <c r="H17" s="93" t="s">
        <v>35</v>
      </c>
      <c r="I17" s="101" t="s">
        <v>56</v>
      </c>
      <c r="J17" s="9"/>
    </row>
    <row r="18" spans="1:10" s="9" customFormat="1" ht="15.75" customHeight="1">
      <c r="A18" s="102">
        <v>1</v>
      </c>
      <c r="B18" s="68">
        <v>2</v>
      </c>
      <c r="C18" s="68">
        <v>3</v>
      </c>
      <c r="D18" s="68">
        <v>4</v>
      </c>
      <c r="E18" s="68">
        <v>5</v>
      </c>
      <c r="F18" s="68">
        <v>6</v>
      </c>
      <c r="G18" s="68">
        <v>7</v>
      </c>
      <c r="H18" s="68">
        <v>8</v>
      </c>
      <c r="I18" s="103">
        <v>9</v>
      </c>
    </row>
    <row r="19" spans="1:10" ht="20.25" customHeight="1">
      <c r="A19" s="104" t="s">
        <v>4</v>
      </c>
      <c r="B19" s="11" t="s">
        <v>5</v>
      </c>
      <c r="C19" s="12" t="s">
        <v>17</v>
      </c>
      <c r="D19" s="12"/>
      <c r="E19" s="13">
        <v>2822676.4</v>
      </c>
      <c r="F19" s="14">
        <f>E19/E23*100</f>
        <v>85.758855396667272</v>
      </c>
      <c r="G19" s="14">
        <f>C10*F19%</f>
        <v>0</v>
      </c>
      <c r="H19" s="37">
        <f>C11*F19%</f>
        <v>0</v>
      </c>
      <c r="I19" s="105">
        <f>G19-H19</f>
        <v>0</v>
      </c>
    </row>
    <row r="20" spans="1:10" ht="20.25" customHeight="1">
      <c r="A20" s="106" t="s">
        <v>6</v>
      </c>
      <c r="B20" s="11" t="s">
        <v>87</v>
      </c>
      <c r="C20" s="12" t="s">
        <v>89</v>
      </c>
      <c r="D20" s="16"/>
      <c r="E20" s="27">
        <v>78240</v>
      </c>
      <c r="F20" s="30">
        <f>E20/E23*100</f>
        <v>2.3770960235595004</v>
      </c>
      <c r="G20" s="30">
        <f>C10*F20%</f>
        <v>0</v>
      </c>
      <c r="H20" s="27">
        <f>C11*F20%</f>
        <v>0</v>
      </c>
      <c r="I20" s="107">
        <f>G20-H20</f>
        <v>0</v>
      </c>
    </row>
    <row r="21" spans="1:10" ht="20.25" customHeight="1">
      <c r="A21" s="106" t="s">
        <v>8</v>
      </c>
      <c r="B21" s="11" t="s">
        <v>88</v>
      </c>
      <c r="C21" s="12" t="s">
        <v>0</v>
      </c>
      <c r="D21" s="12"/>
      <c r="E21" s="13">
        <v>175494.6</v>
      </c>
      <c r="F21" s="30">
        <f>E21/E23*100</f>
        <v>5.331895652047101</v>
      </c>
      <c r="G21" s="30">
        <f>C11*F21%</f>
        <v>0</v>
      </c>
      <c r="H21" s="27">
        <f>C12*F21%</f>
        <v>0</v>
      </c>
      <c r="I21" s="107">
        <f>G21-H21</f>
        <v>0</v>
      </c>
    </row>
    <row r="22" spans="1:10" ht="18.75" customHeight="1">
      <c r="A22" s="104" t="s">
        <v>10</v>
      </c>
      <c r="B22" s="11" t="s">
        <v>9</v>
      </c>
      <c r="C22" s="12" t="s">
        <v>18</v>
      </c>
      <c r="D22" s="24"/>
      <c r="E22" s="108">
        <v>215000</v>
      </c>
      <c r="F22" s="14">
        <f>E22/E23*100</f>
        <v>6.5321529277261332</v>
      </c>
      <c r="G22" s="14">
        <f>C10*F22%</f>
        <v>0</v>
      </c>
      <c r="H22" s="37">
        <f>C11*F22%</f>
        <v>0</v>
      </c>
      <c r="I22" s="105">
        <f>G22-H22</f>
        <v>0</v>
      </c>
    </row>
    <row r="23" spans="1:10" ht="22.5" customHeight="1" thickBot="1">
      <c r="A23" s="133" t="s">
        <v>16</v>
      </c>
      <c r="B23" s="134"/>
      <c r="C23" s="134"/>
      <c r="D23" s="134"/>
      <c r="E23" s="109">
        <f>SUM(E19:E22)</f>
        <v>3291411</v>
      </c>
      <c r="F23" s="109">
        <f>SUM(F19:F22)</f>
        <v>100</v>
      </c>
      <c r="G23" s="109">
        <f>SUM(G19:G22)</f>
        <v>0</v>
      </c>
      <c r="H23" s="109">
        <f>SUM(H19:H22)</f>
        <v>0</v>
      </c>
      <c r="I23" s="110">
        <f>SUM(I19:I22)</f>
        <v>0</v>
      </c>
    </row>
    <row r="24" spans="1:10" ht="14.4">
      <c r="A24" s="70"/>
      <c r="B24" s="70"/>
      <c r="C24" s="70"/>
      <c r="D24" s="70"/>
      <c r="E24" s="71"/>
      <c r="F24" s="71"/>
      <c r="G24" s="71"/>
      <c r="H24" s="71"/>
      <c r="I24" s="71"/>
    </row>
    <row r="25" spans="1:10" ht="14.4">
      <c r="A25" s="70"/>
      <c r="B25" s="74" t="s">
        <v>95</v>
      </c>
      <c r="C25" s="70"/>
      <c r="D25" s="70"/>
      <c r="E25" s="115"/>
      <c r="F25" s="115"/>
      <c r="G25" s="135" t="s">
        <v>106</v>
      </c>
      <c r="H25" s="136"/>
      <c r="I25" s="71"/>
    </row>
    <row r="26" spans="1:10" s="1" customFormat="1" ht="79.8" customHeight="1">
      <c r="B26" s="75" t="s">
        <v>93</v>
      </c>
      <c r="E26" s="120"/>
      <c r="F26" s="120"/>
      <c r="G26" s="87"/>
      <c r="H26" s="75" t="s">
        <v>94</v>
      </c>
      <c r="I26" s="2"/>
      <c r="J26" s="2"/>
    </row>
    <row r="27" spans="1:10" s="47" customFormat="1" ht="8.4">
      <c r="E27" s="116"/>
      <c r="F27" s="116"/>
      <c r="G27" s="116"/>
      <c r="H27" s="116"/>
      <c r="I27" s="48"/>
      <c r="J27" s="48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</sheetData>
  <mergeCells count="22">
    <mergeCell ref="E27:F27"/>
    <mergeCell ref="G27:H27"/>
    <mergeCell ref="G16:I16"/>
    <mergeCell ref="A23:D23"/>
    <mergeCell ref="E25:F25"/>
    <mergeCell ref="G25:H25"/>
    <mergeCell ref="E26:F26"/>
    <mergeCell ref="A12:B12"/>
    <mergeCell ref="C12:D12"/>
    <mergeCell ref="A14:I14"/>
    <mergeCell ref="A15:F15"/>
    <mergeCell ref="A16:A17"/>
    <mergeCell ref="B16:B17"/>
    <mergeCell ref="C16:C17"/>
    <mergeCell ref="D16:D17"/>
    <mergeCell ref="E16:E17"/>
    <mergeCell ref="F16:F17"/>
    <mergeCell ref="G2:H7"/>
    <mergeCell ref="A11:B11"/>
    <mergeCell ref="C11:D11"/>
    <mergeCell ref="A10:B10"/>
    <mergeCell ref="C10:D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H11" sqref="H11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6.3984375" style="3" customWidth="1"/>
    <col min="7" max="7" width="13.3984375" style="3" customWidth="1"/>
    <col min="8" max="8" width="27.19921875" style="3" customWidth="1"/>
    <col min="9" max="9" width="20" style="3" customWidth="1"/>
    <col min="10" max="10" width="9" style="3"/>
  </cols>
  <sheetData>
    <row r="1" spans="1:9" ht="14.4">
      <c r="E1" s="3" t="s">
        <v>107</v>
      </c>
      <c r="G1" s="66" t="s">
        <v>71</v>
      </c>
      <c r="H1" s="66"/>
    </row>
    <row r="2" spans="1:9" ht="5.4" customHeight="1">
      <c r="G2" s="111" t="s">
        <v>114</v>
      </c>
      <c r="H2" s="111"/>
    </row>
    <row r="3" spans="1:9" ht="13.8" customHeight="1">
      <c r="G3" s="111"/>
      <c r="H3" s="111"/>
    </row>
    <row r="4" spans="1:9" ht="13.8" customHeight="1">
      <c r="F4" s="64"/>
      <c r="G4" s="111"/>
      <c r="H4" s="111"/>
    </row>
    <row r="5" spans="1:9" ht="13.8" customHeight="1">
      <c r="F5" s="64"/>
      <c r="G5" s="111"/>
      <c r="H5" s="111"/>
    </row>
    <row r="6" spans="1:9" ht="13.8" customHeight="1">
      <c r="F6" s="64"/>
      <c r="G6" s="111"/>
      <c r="H6" s="111"/>
    </row>
    <row r="7" spans="1:9" ht="40.799999999999997" customHeight="1">
      <c r="F7" s="64"/>
      <c r="G7" s="111"/>
      <c r="H7" s="111"/>
    </row>
    <row r="8" spans="1:9" ht="14.4">
      <c r="A8" s="70" t="s">
        <v>92</v>
      </c>
      <c r="B8" s="70"/>
      <c r="C8" s="70"/>
      <c r="D8" s="70"/>
      <c r="E8" s="71"/>
      <c r="F8" s="71"/>
      <c r="G8" s="71"/>
      <c r="H8" s="71"/>
      <c r="I8" s="71"/>
    </row>
    <row r="9" spans="1:9" ht="14.4">
      <c r="A9" s="70"/>
      <c r="B9" s="70"/>
      <c r="C9" s="70"/>
      <c r="D9" s="70"/>
      <c r="E9" s="71"/>
      <c r="F9" s="71"/>
      <c r="G9" s="71"/>
      <c r="H9" s="71"/>
      <c r="I9" s="71"/>
    </row>
    <row r="10" spans="1:9" ht="14.4">
      <c r="A10" s="122" t="s">
        <v>52</v>
      </c>
      <c r="B10" s="122"/>
      <c r="C10" s="121"/>
      <c r="D10" s="121"/>
      <c r="E10" s="71"/>
      <c r="F10" s="71"/>
      <c r="G10" s="71"/>
      <c r="H10" s="71"/>
      <c r="I10" s="71"/>
    </row>
    <row r="11" spans="1:9" ht="14.4">
      <c r="A11" s="122" t="s">
        <v>53</v>
      </c>
      <c r="B11" s="122"/>
      <c r="C11" s="121"/>
      <c r="D11" s="121"/>
      <c r="E11" s="71"/>
      <c r="F11" s="71"/>
      <c r="G11" s="71"/>
      <c r="H11" s="71"/>
      <c r="I11" s="71"/>
    </row>
    <row r="12" spans="1:9" ht="14.4">
      <c r="A12" s="122" t="s">
        <v>54</v>
      </c>
      <c r="B12" s="122"/>
      <c r="C12" s="121"/>
      <c r="D12" s="121"/>
      <c r="E12" s="71"/>
      <c r="F12" s="71"/>
      <c r="G12" s="71"/>
      <c r="H12" s="71"/>
      <c r="I12" s="71"/>
    </row>
    <row r="13" spans="1:9" ht="14.4">
      <c r="A13" s="70"/>
      <c r="B13" s="70"/>
      <c r="C13" s="70"/>
      <c r="D13" s="70"/>
      <c r="E13" s="71"/>
      <c r="F13" s="71"/>
      <c r="G13" s="71"/>
      <c r="H13" s="71"/>
      <c r="I13" s="71"/>
    </row>
    <row r="14" spans="1:9" ht="14.4">
      <c r="A14" s="117" t="s">
        <v>51</v>
      </c>
      <c r="B14" s="117"/>
      <c r="C14" s="117"/>
      <c r="D14" s="117"/>
      <c r="E14" s="117"/>
      <c r="F14" s="117"/>
      <c r="G14" s="117"/>
      <c r="H14" s="117"/>
      <c r="I14" s="117"/>
    </row>
    <row r="15" spans="1:9" ht="14.4">
      <c r="A15" s="117"/>
      <c r="B15" s="117"/>
      <c r="C15" s="117"/>
      <c r="D15" s="117"/>
      <c r="E15" s="117"/>
      <c r="F15" s="117"/>
      <c r="G15" s="72"/>
      <c r="H15" s="72"/>
      <c r="I15" s="72"/>
    </row>
    <row r="16" spans="1:9" ht="30" customHeight="1">
      <c r="A16" s="118" t="s">
        <v>1</v>
      </c>
      <c r="B16" s="118" t="s">
        <v>2</v>
      </c>
      <c r="C16" s="118" t="s">
        <v>30</v>
      </c>
      <c r="D16" s="118" t="s">
        <v>31</v>
      </c>
      <c r="E16" s="118" t="s">
        <v>90</v>
      </c>
      <c r="F16" s="118" t="s">
        <v>3</v>
      </c>
      <c r="G16" s="112" t="s">
        <v>34</v>
      </c>
      <c r="H16" s="113"/>
      <c r="I16" s="114"/>
    </row>
    <row r="17" spans="1:10" s="10" customFormat="1" ht="81" customHeight="1">
      <c r="A17" s="118"/>
      <c r="B17" s="118"/>
      <c r="C17" s="118"/>
      <c r="D17" s="118"/>
      <c r="E17" s="118"/>
      <c r="F17" s="118"/>
      <c r="G17" s="8" t="s">
        <v>44</v>
      </c>
      <c r="H17" s="8" t="s">
        <v>35</v>
      </c>
      <c r="I17" s="8" t="s">
        <v>56</v>
      </c>
      <c r="J17" s="9"/>
    </row>
    <row r="18" spans="1:10" s="9" customFormat="1" ht="15.75" customHeight="1">
      <c r="A18" s="68">
        <v>1</v>
      </c>
      <c r="B18" s="68">
        <v>2</v>
      </c>
      <c r="C18" s="68">
        <v>3</v>
      </c>
      <c r="D18" s="68">
        <v>4</v>
      </c>
      <c r="E18" s="68">
        <v>5</v>
      </c>
      <c r="F18" s="68">
        <v>6</v>
      </c>
      <c r="G18" s="68">
        <v>7</v>
      </c>
      <c r="H18" s="68">
        <v>8</v>
      </c>
      <c r="I18" s="68">
        <v>9</v>
      </c>
    </row>
    <row r="19" spans="1:10" ht="20.25" customHeight="1">
      <c r="A19" s="73" t="s">
        <v>4</v>
      </c>
      <c r="B19" s="11" t="s">
        <v>5</v>
      </c>
      <c r="C19" s="12" t="s">
        <v>17</v>
      </c>
      <c r="D19" s="12"/>
      <c r="E19" s="13">
        <v>2822676.4</v>
      </c>
      <c r="F19" s="98">
        <f>E19/E22*100</f>
        <v>91.752252868683669</v>
      </c>
      <c r="G19" s="14">
        <f>C10*F19%</f>
        <v>0</v>
      </c>
      <c r="H19" s="37">
        <f>C11*F19%</f>
        <v>0</v>
      </c>
      <c r="I19" s="69">
        <f>G19-H19</f>
        <v>0</v>
      </c>
    </row>
    <row r="20" spans="1:10" ht="20.25" customHeight="1">
      <c r="A20" s="78" t="s">
        <v>6</v>
      </c>
      <c r="B20" s="11" t="s">
        <v>87</v>
      </c>
      <c r="C20" s="12" t="s">
        <v>89</v>
      </c>
      <c r="D20" s="16"/>
      <c r="E20" s="27">
        <v>78240</v>
      </c>
      <c r="F20" s="98">
        <f>E20/E22*100</f>
        <v>2.5432232559303682</v>
      </c>
      <c r="G20" s="11">
        <f>C11*F20%</f>
        <v>0</v>
      </c>
      <c r="H20" s="37">
        <f t="shared" ref="H20:H21" si="0">C12*F20%</f>
        <v>0</v>
      </c>
      <c r="I20" s="69">
        <f t="shared" ref="I20:I21" si="1">G20-H20</f>
        <v>0</v>
      </c>
    </row>
    <row r="21" spans="1:10" ht="20.25" customHeight="1">
      <c r="A21" s="78" t="s">
        <v>8</v>
      </c>
      <c r="B21" s="11" t="s">
        <v>88</v>
      </c>
      <c r="C21" s="12" t="s">
        <v>0</v>
      </c>
      <c r="D21" s="12"/>
      <c r="E21" s="13">
        <v>175494.6</v>
      </c>
      <c r="F21" s="99">
        <v>5.71</v>
      </c>
      <c r="G21" s="14">
        <f t="shared" ref="G21" si="2">C12*F21%</f>
        <v>0</v>
      </c>
      <c r="H21" s="37">
        <f t="shared" si="0"/>
        <v>0</v>
      </c>
      <c r="I21" s="69">
        <f t="shared" si="1"/>
        <v>0</v>
      </c>
    </row>
    <row r="22" spans="1:10" ht="22.5" customHeight="1">
      <c r="A22" s="112" t="s">
        <v>16</v>
      </c>
      <c r="B22" s="113"/>
      <c r="C22" s="113"/>
      <c r="D22" s="113"/>
      <c r="E22" s="13">
        <f>SUM(E19:E21)</f>
        <v>3076411</v>
      </c>
      <c r="F22" s="100">
        <v>100</v>
      </c>
      <c r="G22" s="13">
        <f>SUM(G19:G21)</f>
        <v>0</v>
      </c>
      <c r="H22" s="13">
        <f>SUM(H19:H21)</f>
        <v>0</v>
      </c>
      <c r="I22" s="13">
        <f>SUM(I19:I21)</f>
        <v>0</v>
      </c>
    </row>
    <row r="23" spans="1:10" ht="14.4">
      <c r="A23" s="70"/>
      <c r="B23" s="70"/>
      <c r="C23" s="70"/>
      <c r="D23" s="70"/>
      <c r="E23" s="71"/>
      <c r="F23" s="71"/>
      <c r="G23" s="71"/>
      <c r="H23" s="71"/>
      <c r="I23" s="71"/>
    </row>
    <row r="24" spans="1:10" ht="14.4">
      <c r="A24" s="70"/>
      <c r="B24" s="74" t="s">
        <v>95</v>
      </c>
      <c r="C24" s="70"/>
      <c r="D24" s="70"/>
      <c r="E24" s="115"/>
      <c r="F24" s="115"/>
      <c r="G24" s="137" t="s">
        <v>108</v>
      </c>
      <c r="H24" s="115"/>
      <c r="I24" s="71"/>
    </row>
    <row r="25" spans="1:10" s="1" customFormat="1" ht="79.8" customHeight="1">
      <c r="B25" s="75" t="s">
        <v>93</v>
      </c>
      <c r="E25" s="120"/>
      <c r="F25" s="120"/>
      <c r="G25" s="90"/>
      <c r="H25" s="75" t="s">
        <v>94</v>
      </c>
      <c r="I25" s="2"/>
      <c r="J25" s="2"/>
    </row>
    <row r="26" spans="1:10" s="47" customFormat="1" ht="8.4">
      <c r="E26" s="116"/>
      <c r="F26" s="116"/>
      <c r="G26" s="116"/>
      <c r="H26" s="116"/>
      <c r="I26" s="48"/>
      <c r="J26" s="48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</sheetData>
  <mergeCells count="22">
    <mergeCell ref="E26:F26"/>
    <mergeCell ref="G26:H26"/>
    <mergeCell ref="G16:I16"/>
    <mergeCell ref="A22:D22"/>
    <mergeCell ref="E24:F24"/>
    <mergeCell ref="G24:H24"/>
    <mergeCell ref="E25:F25"/>
    <mergeCell ref="A12:B12"/>
    <mergeCell ref="C12:D12"/>
    <mergeCell ref="A14:I14"/>
    <mergeCell ref="A15:F15"/>
    <mergeCell ref="A16:A17"/>
    <mergeCell ref="B16:B17"/>
    <mergeCell ref="C16:C17"/>
    <mergeCell ref="D16:D17"/>
    <mergeCell ref="E16:E17"/>
    <mergeCell ref="F16:F17"/>
    <mergeCell ref="G2:H7"/>
    <mergeCell ref="A11:B11"/>
    <mergeCell ref="C11:D11"/>
    <mergeCell ref="A10:B10"/>
    <mergeCell ref="C10:D10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K18" sqref="K18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8984375" style="3" customWidth="1"/>
    <col min="7" max="7" width="13.3984375" style="3" customWidth="1"/>
    <col min="8" max="8" width="14" style="3" customWidth="1"/>
    <col min="9" max="9" width="26.59765625" style="3" customWidth="1"/>
    <col min="10" max="10" width="13.8984375" style="3" customWidth="1"/>
    <col min="11" max="11" width="9" style="3"/>
  </cols>
  <sheetData>
    <row r="1" spans="1:11" ht="13.2" customHeight="1">
      <c r="H1" s="138" t="s">
        <v>72</v>
      </c>
      <c r="I1" s="138"/>
    </row>
    <row r="2" spans="1:11" hidden="1">
      <c r="H2" s="111" t="s">
        <v>115</v>
      </c>
      <c r="I2" s="111"/>
    </row>
    <row r="3" spans="1:11" ht="13.2" customHeight="1">
      <c r="H3" s="111"/>
      <c r="I3" s="111"/>
    </row>
    <row r="4" spans="1:11">
      <c r="F4" s="64"/>
      <c r="H4" s="111"/>
      <c r="I4" s="111"/>
    </row>
    <row r="5" spans="1:11">
      <c r="F5" s="64"/>
      <c r="H5" s="111"/>
      <c r="I5" s="111"/>
    </row>
    <row r="6" spans="1:11" ht="46.8" customHeight="1">
      <c r="F6" s="64"/>
      <c r="H6" s="111"/>
      <c r="I6" s="111"/>
    </row>
    <row r="7" spans="1:11" ht="14.4">
      <c r="A7" s="70" t="s">
        <v>92</v>
      </c>
      <c r="B7" s="70"/>
      <c r="C7" s="70"/>
      <c r="D7" s="70"/>
      <c r="E7" s="71"/>
      <c r="F7" s="71"/>
      <c r="G7" s="71"/>
      <c r="H7" s="111"/>
      <c r="I7" s="111"/>
      <c r="J7" s="71"/>
    </row>
    <row r="8" spans="1:11" ht="14.4">
      <c r="A8" s="70"/>
      <c r="B8" s="70"/>
      <c r="C8" s="70"/>
      <c r="D8" s="70"/>
      <c r="E8" s="71"/>
      <c r="F8" s="71"/>
      <c r="G8" s="71"/>
      <c r="H8" s="71"/>
      <c r="I8" s="71"/>
      <c r="J8" s="71"/>
    </row>
    <row r="9" spans="1:11" ht="14.4">
      <c r="A9" s="122" t="s">
        <v>52</v>
      </c>
      <c r="B9" s="122"/>
      <c r="C9" s="121"/>
      <c r="D9" s="121"/>
      <c r="E9" s="71"/>
      <c r="F9" s="71"/>
      <c r="G9" s="71"/>
      <c r="H9" s="71"/>
      <c r="I9" s="71"/>
      <c r="J9" s="71"/>
    </row>
    <row r="10" spans="1:11" ht="14.4">
      <c r="A10" s="122" t="s">
        <v>53</v>
      </c>
      <c r="B10" s="122"/>
      <c r="C10" s="121"/>
      <c r="D10" s="121"/>
      <c r="E10" s="71"/>
      <c r="F10" s="71"/>
      <c r="G10" s="71"/>
      <c r="H10" s="71"/>
      <c r="I10" s="71"/>
      <c r="J10" s="71"/>
    </row>
    <row r="11" spans="1:11" ht="14.4">
      <c r="A11" s="122" t="s">
        <v>54</v>
      </c>
      <c r="B11" s="122"/>
      <c r="C11" s="121"/>
      <c r="D11" s="121"/>
      <c r="E11" s="71"/>
      <c r="F11" s="71"/>
      <c r="G11" s="71"/>
      <c r="H11" s="71"/>
      <c r="I11" s="71"/>
      <c r="J11" s="71"/>
    </row>
    <row r="12" spans="1:11" ht="14.4">
      <c r="A12" s="70"/>
      <c r="B12" s="70"/>
      <c r="C12" s="70"/>
      <c r="D12" s="70"/>
      <c r="E12" s="71"/>
      <c r="F12" s="71"/>
      <c r="G12" s="71"/>
      <c r="H12" s="71"/>
      <c r="I12" s="71"/>
      <c r="J12" s="71"/>
    </row>
    <row r="13" spans="1:11" ht="14.4">
      <c r="A13" s="117" t="s">
        <v>51</v>
      </c>
      <c r="B13" s="117"/>
      <c r="C13" s="117"/>
      <c r="D13" s="117"/>
      <c r="E13" s="117"/>
      <c r="F13" s="117"/>
      <c r="G13" s="117"/>
      <c r="H13" s="117"/>
      <c r="I13" s="117"/>
      <c r="J13" s="71"/>
    </row>
    <row r="14" spans="1:11" ht="14.4">
      <c r="A14" s="117"/>
      <c r="B14" s="117"/>
      <c r="C14" s="117"/>
      <c r="D14" s="117"/>
      <c r="E14" s="117"/>
      <c r="F14" s="117"/>
      <c r="G14" s="72"/>
      <c r="H14" s="72"/>
      <c r="I14" s="72"/>
      <c r="J14" s="71"/>
    </row>
    <row r="15" spans="1:11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12" t="s">
        <v>34</v>
      </c>
      <c r="H15" s="113"/>
      <c r="I15" s="114"/>
      <c r="J15" s="123" t="s">
        <v>58</v>
      </c>
    </row>
    <row r="16" spans="1:11" s="10" customFormat="1" ht="81" customHeight="1">
      <c r="A16" s="118"/>
      <c r="B16" s="118"/>
      <c r="C16" s="118"/>
      <c r="D16" s="118"/>
      <c r="E16" s="118"/>
      <c r="F16" s="118"/>
      <c r="G16" s="8" t="s">
        <v>44</v>
      </c>
      <c r="H16" s="8" t="s">
        <v>35</v>
      </c>
      <c r="I16" s="8" t="s">
        <v>56</v>
      </c>
      <c r="J16" s="124"/>
      <c r="K16" s="9"/>
    </row>
    <row r="17" spans="1:11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  <c r="I17" s="68">
        <v>9</v>
      </c>
      <c r="J17" s="68">
        <v>10</v>
      </c>
    </row>
    <row r="18" spans="1:11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98">
        <f>E18/E23*100</f>
        <v>78.442955317961051</v>
      </c>
      <c r="G18" s="14">
        <f>C9*F18%</f>
        <v>0</v>
      </c>
      <c r="H18" s="37">
        <f>C10*F18%</f>
        <v>0</v>
      </c>
      <c r="I18" s="69">
        <f>G18-H18</f>
        <v>0</v>
      </c>
      <c r="J18" s="79">
        <f>I18+I22</f>
        <v>0</v>
      </c>
    </row>
    <row r="19" spans="1:11" ht="20.25" customHeight="1">
      <c r="A19" s="78" t="s">
        <v>6</v>
      </c>
      <c r="B19" s="11" t="s">
        <v>87</v>
      </c>
      <c r="C19" s="12" t="s">
        <v>89</v>
      </c>
      <c r="D19" s="16"/>
      <c r="E19" s="27">
        <v>78240</v>
      </c>
      <c r="F19" s="99">
        <f>E19/E23*100</f>
        <v>2.1743111693842314</v>
      </c>
      <c r="G19" s="30">
        <f>C9*F19%</f>
        <v>0</v>
      </c>
      <c r="H19" s="27">
        <f>C10*F19%</f>
        <v>0</v>
      </c>
      <c r="I19" s="76">
        <f>G19-H19</f>
        <v>0</v>
      </c>
      <c r="J19" s="76">
        <f t="shared" ref="J19:J21" si="0">I19</f>
        <v>0</v>
      </c>
    </row>
    <row r="20" spans="1:11" ht="18.75" customHeight="1">
      <c r="A20" s="73" t="s">
        <v>8</v>
      </c>
      <c r="B20" s="11" t="s">
        <v>88</v>
      </c>
      <c r="C20" s="12" t="s">
        <v>0</v>
      </c>
      <c r="D20" s="12"/>
      <c r="E20" s="13">
        <v>175494.6</v>
      </c>
      <c r="F20" s="98">
        <f>E20/E23*100</f>
        <v>4.8770433147573868</v>
      </c>
      <c r="G20" s="14">
        <f>C9*F20%</f>
        <v>0</v>
      </c>
      <c r="H20" s="37">
        <f>C10*F20%</f>
        <v>0</v>
      </c>
      <c r="I20" s="69">
        <f>G20-H20</f>
        <v>0</v>
      </c>
      <c r="J20" s="79">
        <f t="shared" si="0"/>
        <v>0</v>
      </c>
    </row>
    <row r="21" spans="1:11" ht="22.5" customHeight="1">
      <c r="A21" s="73" t="s">
        <v>10</v>
      </c>
      <c r="B21" s="11" t="s">
        <v>9</v>
      </c>
      <c r="C21" s="12" t="s">
        <v>18</v>
      </c>
      <c r="D21" s="24"/>
      <c r="E21" s="5">
        <v>215000</v>
      </c>
      <c r="F21" s="98">
        <v>5.98</v>
      </c>
      <c r="G21" s="14">
        <f>C9*F21%</f>
        <v>0</v>
      </c>
      <c r="H21" s="37">
        <f>C10*F21%</f>
        <v>0</v>
      </c>
      <c r="I21" s="69">
        <f>G21-H21</f>
        <v>0</v>
      </c>
      <c r="J21" s="79">
        <f t="shared" si="0"/>
        <v>0</v>
      </c>
    </row>
    <row r="22" spans="1:11" ht="22.5" customHeight="1">
      <c r="A22" s="78" t="s">
        <v>12</v>
      </c>
      <c r="B22" s="11" t="s">
        <v>13</v>
      </c>
      <c r="C22" s="12" t="s">
        <v>20</v>
      </c>
      <c r="D22" s="12"/>
      <c r="E22" s="13">
        <v>306970</v>
      </c>
      <c r="F22" s="98">
        <f>E22/E23*100</f>
        <v>8.5307809261998653</v>
      </c>
      <c r="G22" s="14">
        <f>C9*F22%</f>
        <v>0</v>
      </c>
      <c r="H22" s="37">
        <f>C10*F22%</f>
        <v>0</v>
      </c>
      <c r="I22" s="69">
        <f>G22-H22</f>
        <v>0</v>
      </c>
      <c r="J22" s="81"/>
    </row>
    <row r="23" spans="1:11" ht="22.5" customHeight="1">
      <c r="A23" s="112" t="s">
        <v>16</v>
      </c>
      <c r="B23" s="113"/>
      <c r="C23" s="113"/>
      <c r="D23" s="113"/>
      <c r="E23" s="13">
        <f>SUM(E18:E22)</f>
        <v>3598381</v>
      </c>
      <c r="F23" s="100">
        <v>100</v>
      </c>
      <c r="G23" s="13">
        <f t="shared" ref="G23:J23" si="1">SUM(G18:G22)</f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</row>
    <row r="24" spans="1:11" ht="14.4">
      <c r="A24" s="70"/>
      <c r="B24" s="70"/>
      <c r="C24" s="70"/>
      <c r="D24" s="70"/>
      <c r="E24" s="71"/>
      <c r="F24" s="71"/>
      <c r="G24" s="71"/>
      <c r="H24" s="71"/>
      <c r="I24" s="71"/>
      <c r="J24" s="71"/>
    </row>
    <row r="25" spans="1:11" ht="14.4">
      <c r="A25" s="70"/>
      <c r="B25" s="74" t="s">
        <v>95</v>
      </c>
      <c r="C25" s="70"/>
      <c r="D25" s="70"/>
      <c r="E25" s="115"/>
      <c r="F25" s="115"/>
      <c r="G25" s="115" t="s">
        <v>96</v>
      </c>
      <c r="H25" s="115"/>
      <c r="I25" s="71"/>
      <c r="J25" s="71"/>
    </row>
    <row r="26" spans="1:11" s="1" customFormat="1" ht="79.2" customHeight="1">
      <c r="B26" s="75" t="s">
        <v>93</v>
      </c>
      <c r="E26" s="120"/>
      <c r="F26" s="120"/>
      <c r="G26" s="119" t="s">
        <v>94</v>
      </c>
      <c r="H26" s="119"/>
      <c r="I26" s="2"/>
      <c r="J26" s="2"/>
      <c r="K26" s="2"/>
    </row>
    <row r="27" spans="1:11" s="47" customFormat="1" ht="8.4">
      <c r="E27" s="116"/>
      <c r="F27" s="116"/>
      <c r="G27" s="116"/>
      <c r="H27" s="116"/>
      <c r="I27" s="48"/>
      <c r="J27" s="48"/>
      <c r="K27" s="48"/>
    </row>
    <row r="28" spans="1:11">
      <c r="F28" s="4"/>
      <c r="H28" s="4"/>
    </row>
    <row r="29" spans="1:11">
      <c r="F29" s="4"/>
      <c r="H29" s="4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</sheetData>
  <mergeCells count="25">
    <mergeCell ref="E27:F27"/>
    <mergeCell ref="G27:H27"/>
    <mergeCell ref="G15:I15"/>
    <mergeCell ref="J15:J16"/>
    <mergeCell ref="A13:I13"/>
    <mergeCell ref="A14:F14"/>
    <mergeCell ref="A15:A16"/>
    <mergeCell ref="B15:B16"/>
    <mergeCell ref="C15:C16"/>
    <mergeCell ref="D15:D16"/>
    <mergeCell ref="E15:E16"/>
    <mergeCell ref="F15:F16"/>
    <mergeCell ref="E25:F25"/>
    <mergeCell ref="G25:H25"/>
    <mergeCell ref="E26:F26"/>
    <mergeCell ref="G26:H26"/>
    <mergeCell ref="A23:D23"/>
    <mergeCell ref="A10:B10"/>
    <mergeCell ref="C10:D10"/>
    <mergeCell ref="A9:B9"/>
    <mergeCell ref="H1:I1"/>
    <mergeCell ref="C9:D9"/>
    <mergeCell ref="A11:B11"/>
    <mergeCell ref="C11:D11"/>
    <mergeCell ref="H2:I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L8" sqref="L8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14" style="3" customWidth="1"/>
    <col min="9" max="9" width="25.19921875" style="3" customWidth="1"/>
    <col min="10" max="10" width="13.8984375" style="3" customWidth="1"/>
    <col min="11" max="11" width="9" style="3"/>
  </cols>
  <sheetData>
    <row r="1" spans="1:11" ht="14.4">
      <c r="H1" s="138" t="s">
        <v>73</v>
      </c>
      <c r="I1" s="138"/>
    </row>
    <row r="2" spans="1:11" ht="10.8" customHeight="1">
      <c r="H2" s="111" t="s">
        <v>116</v>
      </c>
      <c r="I2" s="111"/>
    </row>
    <row r="3" spans="1:11">
      <c r="H3" s="111"/>
      <c r="I3" s="111"/>
    </row>
    <row r="4" spans="1:11">
      <c r="F4" s="64"/>
      <c r="H4" s="111"/>
      <c r="I4" s="111"/>
    </row>
    <row r="5" spans="1:11">
      <c r="F5" s="64"/>
      <c r="H5" s="111"/>
      <c r="I5" s="111"/>
    </row>
    <row r="6" spans="1:11">
      <c r="F6" s="64"/>
      <c r="H6" s="111"/>
      <c r="I6" s="111"/>
    </row>
    <row r="7" spans="1:11" ht="37.200000000000003" customHeight="1">
      <c r="A7" s="70" t="s">
        <v>92</v>
      </c>
      <c r="B7" s="70"/>
      <c r="C7" s="70"/>
      <c r="D7" s="70"/>
      <c r="E7" s="71"/>
      <c r="F7" s="71"/>
      <c r="G7" s="71"/>
      <c r="H7" s="111"/>
      <c r="I7" s="111"/>
      <c r="J7" s="71"/>
    </row>
    <row r="8" spans="1:11" ht="18">
      <c r="A8" s="70"/>
      <c r="B8" s="70"/>
      <c r="C8" s="70"/>
      <c r="D8" s="70"/>
      <c r="E8" s="71"/>
      <c r="F8" s="71"/>
      <c r="G8" s="71"/>
      <c r="H8" s="89" t="s">
        <v>91</v>
      </c>
      <c r="I8" s="71"/>
      <c r="J8" s="71"/>
    </row>
    <row r="9" spans="1:11" ht="14.4">
      <c r="A9" s="122" t="s">
        <v>52</v>
      </c>
      <c r="B9" s="122"/>
      <c r="C9" s="121"/>
      <c r="D9" s="121"/>
      <c r="E9" s="71"/>
      <c r="F9" s="71"/>
      <c r="G9" s="71"/>
      <c r="H9" s="71"/>
      <c r="I9" s="71"/>
      <c r="J9" s="71"/>
    </row>
    <row r="10" spans="1:11" ht="14.4">
      <c r="A10" s="122" t="s">
        <v>53</v>
      </c>
      <c r="B10" s="122"/>
      <c r="C10" s="121"/>
      <c r="D10" s="121"/>
      <c r="E10" s="71"/>
      <c r="F10" s="71"/>
      <c r="G10" s="71"/>
      <c r="H10" s="71"/>
      <c r="I10" s="71"/>
      <c r="J10" s="71"/>
    </row>
    <row r="11" spans="1:11" ht="14.4">
      <c r="A11" s="122" t="s">
        <v>54</v>
      </c>
      <c r="B11" s="122"/>
      <c r="C11" s="121"/>
      <c r="D11" s="121"/>
      <c r="E11" s="71"/>
      <c r="F11" s="71"/>
      <c r="G11" s="71"/>
      <c r="H11" s="71"/>
      <c r="I11" s="71"/>
      <c r="J11" s="71"/>
    </row>
    <row r="12" spans="1:11" ht="14.4">
      <c r="A12" s="70"/>
      <c r="B12" s="70"/>
      <c r="C12" s="70"/>
      <c r="D12" s="70"/>
      <c r="E12" s="71"/>
      <c r="F12" s="71"/>
      <c r="G12" s="71"/>
      <c r="H12" s="71"/>
      <c r="I12" s="71"/>
      <c r="J12" s="71"/>
    </row>
    <row r="13" spans="1:11" ht="14.4">
      <c r="A13" s="117" t="s">
        <v>51</v>
      </c>
      <c r="B13" s="117"/>
      <c r="C13" s="117"/>
      <c r="D13" s="117"/>
      <c r="E13" s="117"/>
      <c r="F13" s="117"/>
      <c r="G13" s="117"/>
      <c r="H13" s="117"/>
      <c r="I13" s="117"/>
      <c r="J13" s="71"/>
    </row>
    <row r="14" spans="1:11" ht="14.4">
      <c r="A14" s="117"/>
      <c r="B14" s="117"/>
      <c r="C14" s="117"/>
      <c r="D14" s="117"/>
      <c r="E14" s="117"/>
      <c r="F14" s="117"/>
      <c r="G14" s="72"/>
      <c r="H14" s="72"/>
      <c r="I14" s="72"/>
      <c r="J14" s="71"/>
    </row>
    <row r="15" spans="1:11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12" t="s">
        <v>34</v>
      </c>
      <c r="H15" s="113"/>
      <c r="I15" s="114"/>
      <c r="J15" s="123" t="s">
        <v>55</v>
      </c>
    </row>
    <row r="16" spans="1:11" s="10" customFormat="1" ht="81" customHeight="1">
      <c r="A16" s="118"/>
      <c r="B16" s="118"/>
      <c r="C16" s="118"/>
      <c r="D16" s="118"/>
      <c r="E16" s="118"/>
      <c r="F16" s="118"/>
      <c r="G16" s="8" t="s">
        <v>44</v>
      </c>
      <c r="H16" s="8" t="s">
        <v>35</v>
      </c>
      <c r="I16" s="8" t="s">
        <v>56</v>
      </c>
      <c r="J16" s="124"/>
      <c r="K16" s="9"/>
    </row>
    <row r="17" spans="1:11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  <c r="I17" s="68">
        <v>9</v>
      </c>
      <c r="J17" s="68">
        <v>10</v>
      </c>
    </row>
    <row r="18" spans="1:11" ht="20.25" customHeight="1">
      <c r="A18" s="73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E18/E22*100</f>
        <v>83.868895961716802</v>
      </c>
      <c r="G18" s="82">
        <f>C9*F18%</f>
        <v>0</v>
      </c>
      <c r="H18" s="83">
        <f>C10*F18%</f>
        <v>0</v>
      </c>
      <c r="I18" s="83">
        <f>G18-H18</f>
        <v>0</v>
      </c>
      <c r="J18" s="79">
        <f>I18+I21</f>
        <v>0</v>
      </c>
    </row>
    <row r="19" spans="1:11" ht="20.25" customHeight="1">
      <c r="A19" s="78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E19/E22*100</f>
        <v>4.4786983605702035</v>
      </c>
      <c r="G19" s="84">
        <f>C9*F19%</f>
        <v>0</v>
      </c>
      <c r="H19" s="84">
        <f>C10*F19%</f>
        <v>0</v>
      </c>
      <c r="I19" s="84">
        <f>G19-H19</f>
        <v>0</v>
      </c>
      <c r="J19" s="76">
        <f t="shared" ref="J19:J20" si="0">I19</f>
        <v>0</v>
      </c>
    </row>
    <row r="20" spans="1:11" ht="18.75" customHeight="1">
      <c r="A20" s="73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E20/E22*100</f>
        <v>6.0319169839329341</v>
      </c>
      <c r="G20" s="82">
        <f>C9*F20%</f>
        <v>0</v>
      </c>
      <c r="H20" s="83">
        <f>C10*F20%</f>
        <v>0</v>
      </c>
      <c r="I20" s="83">
        <f>G20-H20</f>
        <v>0</v>
      </c>
      <c r="J20" s="79">
        <f t="shared" si="0"/>
        <v>0</v>
      </c>
    </row>
    <row r="21" spans="1:11" ht="22.5" customHeight="1">
      <c r="A21" s="73" t="s">
        <v>10</v>
      </c>
      <c r="B21" s="23" t="s">
        <v>15</v>
      </c>
      <c r="C21" s="12" t="s">
        <v>21</v>
      </c>
      <c r="D21" s="12"/>
      <c r="E21" s="13">
        <v>160268.13</v>
      </c>
      <c r="F21" s="14">
        <f>E21/E22*100</f>
        <v>5.6204886937800662</v>
      </c>
      <c r="G21" s="82">
        <f>C9*F21%</f>
        <v>0</v>
      </c>
      <c r="H21" s="83">
        <f>C10*F21%</f>
        <v>0</v>
      </c>
      <c r="I21" s="83">
        <f>G21-H21</f>
        <v>0</v>
      </c>
      <c r="J21" s="81"/>
    </row>
    <row r="22" spans="1:11" ht="22.5" customHeight="1">
      <c r="A22" s="112" t="s">
        <v>16</v>
      </c>
      <c r="B22" s="113"/>
      <c r="C22" s="113"/>
      <c r="D22" s="113"/>
      <c r="E22" s="13">
        <f>SUM(E18:E21)</f>
        <v>2851498.13</v>
      </c>
      <c r="F22" s="14">
        <f>F18+F19+F20+F21</f>
        <v>100</v>
      </c>
      <c r="G22" s="13">
        <f>G18+G19+G20+G21</f>
        <v>0</v>
      </c>
      <c r="H22" s="13">
        <f>H18+H19+H20+H21</f>
        <v>0</v>
      </c>
      <c r="I22" s="13">
        <f>I18+I19+I20+I21</f>
        <v>0</v>
      </c>
      <c r="J22" s="13">
        <f>J18+J19+J20+J21</f>
        <v>0</v>
      </c>
    </row>
    <row r="23" spans="1:11" ht="14.4">
      <c r="A23" s="70"/>
      <c r="B23" s="70"/>
      <c r="C23" s="70"/>
      <c r="D23" s="70"/>
      <c r="E23" s="71"/>
      <c r="F23" s="71"/>
      <c r="G23" s="71"/>
      <c r="H23" s="71"/>
      <c r="I23" s="71"/>
      <c r="J23" s="71"/>
    </row>
    <row r="24" spans="1:11" ht="14.4">
      <c r="A24" s="70"/>
      <c r="B24" s="74" t="s">
        <v>95</v>
      </c>
      <c r="C24" s="70"/>
      <c r="D24" s="70"/>
      <c r="E24" s="115"/>
      <c r="F24" s="115"/>
      <c r="G24" s="115" t="s">
        <v>96</v>
      </c>
      <c r="H24" s="115"/>
      <c r="I24" s="71"/>
      <c r="J24" s="71"/>
    </row>
    <row r="25" spans="1:11" s="1" customFormat="1" ht="79.2" customHeight="1">
      <c r="B25" s="75" t="s">
        <v>93</v>
      </c>
      <c r="E25" s="120"/>
      <c r="F25" s="120"/>
      <c r="G25" s="119" t="s">
        <v>94</v>
      </c>
      <c r="H25" s="119"/>
      <c r="I25" s="2"/>
      <c r="J25" s="2"/>
      <c r="K25" s="2"/>
    </row>
    <row r="26" spans="1:11" s="47" customFormat="1" ht="8.4">
      <c r="E26" s="116"/>
      <c r="F26" s="116"/>
      <c r="G26" s="116"/>
      <c r="H26" s="116"/>
      <c r="I26" s="48"/>
      <c r="J26" s="48"/>
      <c r="K26" s="48"/>
    </row>
    <row r="27" spans="1:11">
      <c r="F27" s="4"/>
      <c r="H27" s="4"/>
    </row>
    <row r="28" spans="1:11">
      <c r="F28" s="4"/>
      <c r="H28" s="4"/>
    </row>
    <row r="29" spans="1:11">
      <c r="F29" s="4"/>
      <c r="H29" s="4"/>
    </row>
    <row r="30" spans="1:11" s="3" customFormat="1">
      <c r="A30"/>
      <c r="B30"/>
      <c r="C30"/>
      <c r="D30"/>
      <c r="F30" s="4"/>
      <c r="H30" s="4"/>
    </row>
    <row r="31" spans="1:11" s="3" customFormat="1">
      <c r="A31"/>
      <c r="B31"/>
      <c r="C31"/>
      <c r="D31"/>
      <c r="F31" s="4"/>
      <c r="H31" s="4"/>
    </row>
    <row r="32" spans="1:11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  <row r="35" spans="1:8" s="3" customFormat="1">
      <c r="A35"/>
      <c r="B35"/>
      <c r="C35"/>
      <c r="D35"/>
      <c r="F35" s="4"/>
      <c r="H35" s="4"/>
    </row>
    <row r="36" spans="1:8" s="3" customFormat="1">
      <c r="A36"/>
      <c r="B36"/>
      <c r="C36"/>
      <c r="D36"/>
      <c r="F36" s="4"/>
      <c r="H36" s="4"/>
    </row>
  </sheetData>
  <mergeCells count="25">
    <mergeCell ref="E26:F26"/>
    <mergeCell ref="G26:H26"/>
    <mergeCell ref="G15:I15"/>
    <mergeCell ref="J15:J16"/>
    <mergeCell ref="A13:I13"/>
    <mergeCell ref="A14:F14"/>
    <mergeCell ref="A15:A16"/>
    <mergeCell ref="B15:B16"/>
    <mergeCell ref="C15:C16"/>
    <mergeCell ref="D15:D16"/>
    <mergeCell ref="E15:E16"/>
    <mergeCell ref="F15:F16"/>
    <mergeCell ref="E24:F24"/>
    <mergeCell ref="G24:H24"/>
    <mergeCell ref="E25:F25"/>
    <mergeCell ref="G25:H25"/>
    <mergeCell ref="A22:D22"/>
    <mergeCell ref="A10:B10"/>
    <mergeCell ref="C10:D10"/>
    <mergeCell ref="A9:B9"/>
    <mergeCell ref="H1:I1"/>
    <mergeCell ref="C9:D9"/>
    <mergeCell ref="A11:B11"/>
    <mergeCell ref="C11:D11"/>
    <mergeCell ref="H2:I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M7" sqref="M7"/>
    </sheetView>
  </sheetViews>
  <sheetFormatPr defaultRowHeight="13.8"/>
  <cols>
    <col min="1" max="1" width="4.09765625" customWidth="1"/>
    <col min="2" max="2" width="34.3984375" customWidth="1"/>
    <col min="3" max="3" width="10.5" customWidth="1"/>
    <col min="4" max="4" width="12.8984375" customWidth="1"/>
    <col min="5" max="5" width="13.3984375" style="3" customWidth="1"/>
    <col min="6" max="6" width="7.09765625" style="3" customWidth="1"/>
    <col min="7" max="7" width="13.3984375" style="3" customWidth="1"/>
    <col min="8" max="8" width="14" style="3" customWidth="1"/>
    <col min="9" max="9" width="26.5" style="3" customWidth="1"/>
    <col min="10" max="10" width="9" style="3"/>
  </cols>
  <sheetData>
    <row r="1" spans="1:10" ht="14.4">
      <c r="H1" s="138" t="s">
        <v>74</v>
      </c>
      <c r="I1" s="138"/>
    </row>
    <row r="2" spans="1:10" ht="17.399999999999999" customHeight="1">
      <c r="H2" s="111" t="s">
        <v>117</v>
      </c>
      <c r="I2" s="111"/>
    </row>
    <row r="3" spans="1:10">
      <c r="H3" s="111"/>
      <c r="I3" s="111"/>
    </row>
    <row r="4" spans="1:10">
      <c r="F4" s="64"/>
      <c r="H4" s="111"/>
      <c r="I4" s="111"/>
    </row>
    <row r="5" spans="1:10">
      <c r="F5" s="64"/>
      <c r="H5" s="111"/>
      <c r="I5" s="111"/>
    </row>
    <row r="6" spans="1:10">
      <c r="F6" s="64"/>
      <c r="H6" s="111"/>
      <c r="I6" s="111"/>
    </row>
    <row r="7" spans="1:10" ht="25.2" customHeight="1">
      <c r="A7" s="70" t="s">
        <v>92</v>
      </c>
      <c r="B7" s="70"/>
      <c r="C7" s="70"/>
      <c r="D7" s="70"/>
      <c r="E7" s="71"/>
      <c r="F7" s="71"/>
      <c r="G7" s="71"/>
      <c r="H7" s="111"/>
      <c r="I7" s="111"/>
    </row>
    <row r="8" spans="1:10" ht="14.4">
      <c r="A8" s="70"/>
      <c r="B8" s="70"/>
      <c r="C8" s="70"/>
      <c r="D8" s="70"/>
      <c r="E8" s="71"/>
      <c r="F8" s="71"/>
      <c r="G8" s="71"/>
      <c r="H8" s="71"/>
      <c r="I8" s="71"/>
    </row>
    <row r="9" spans="1:10" ht="14.4">
      <c r="A9" s="122" t="s">
        <v>52</v>
      </c>
      <c r="B9" s="122"/>
      <c r="C9" s="121"/>
      <c r="D9" s="121"/>
      <c r="E9" s="71"/>
      <c r="F9" s="71"/>
      <c r="G9" s="71"/>
      <c r="H9" s="71"/>
      <c r="I9" s="71"/>
    </row>
    <row r="10" spans="1:10" ht="14.4">
      <c r="A10" s="122" t="s">
        <v>53</v>
      </c>
      <c r="B10" s="122"/>
      <c r="C10" s="121"/>
      <c r="D10" s="121"/>
      <c r="E10" s="71"/>
      <c r="F10" s="71"/>
      <c r="G10" s="71"/>
      <c r="H10" s="71"/>
      <c r="I10" s="71"/>
    </row>
    <row r="11" spans="1:10" ht="14.4">
      <c r="A11" s="122" t="s">
        <v>54</v>
      </c>
      <c r="B11" s="122"/>
      <c r="C11" s="121"/>
      <c r="D11" s="121"/>
      <c r="E11" s="71"/>
      <c r="F11" s="71"/>
      <c r="G11" s="71"/>
      <c r="H11" s="71"/>
      <c r="I11" s="71"/>
    </row>
    <row r="12" spans="1:10" ht="14.4">
      <c r="A12" s="70"/>
      <c r="B12" s="70"/>
      <c r="C12" s="70"/>
      <c r="D12" s="70"/>
      <c r="E12" s="71"/>
      <c r="F12" s="71"/>
      <c r="G12" s="71"/>
      <c r="H12" s="71"/>
      <c r="I12" s="71"/>
    </row>
    <row r="13" spans="1:10" ht="14.4">
      <c r="A13" s="117" t="s">
        <v>51</v>
      </c>
      <c r="B13" s="117"/>
      <c r="C13" s="117"/>
      <c r="D13" s="117"/>
      <c r="E13" s="117"/>
      <c r="F13" s="117"/>
      <c r="G13" s="117"/>
      <c r="H13" s="117"/>
      <c r="I13" s="117"/>
    </row>
    <row r="14" spans="1:10" ht="14.4">
      <c r="A14" s="117"/>
      <c r="B14" s="117"/>
      <c r="C14" s="117"/>
      <c r="D14" s="117"/>
      <c r="E14" s="117"/>
      <c r="F14" s="117"/>
      <c r="G14" s="72"/>
      <c r="H14" s="72"/>
      <c r="I14" s="72"/>
    </row>
    <row r="15" spans="1:10" ht="30" customHeight="1">
      <c r="A15" s="118" t="s">
        <v>1</v>
      </c>
      <c r="B15" s="118" t="s">
        <v>2</v>
      </c>
      <c r="C15" s="118" t="s">
        <v>30</v>
      </c>
      <c r="D15" s="118" t="s">
        <v>31</v>
      </c>
      <c r="E15" s="118" t="s">
        <v>90</v>
      </c>
      <c r="F15" s="118" t="s">
        <v>3</v>
      </c>
      <c r="G15" s="112" t="s">
        <v>34</v>
      </c>
      <c r="H15" s="113"/>
      <c r="I15" s="114"/>
    </row>
    <row r="16" spans="1:10" s="10" customFormat="1" ht="81" customHeight="1">
      <c r="A16" s="118"/>
      <c r="B16" s="118"/>
      <c r="C16" s="118"/>
      <c r="D16" s="118"/>
      <c r="E16" s="118"/>
      <c r="F16" s="118"/>
      <c r="G16" s="8" t="s">
        <v>44</v>
      </c>
      <c r="H16" s="8" t="s">
        <v>35</v>
      </c>
      <c r="I16" s="8" t="s">
        <v>56</v>
      </c>
      <c r="J16" s="9"/>
    </row>
    <row r="17" spans="1:10" s="9" customFormat="1" ht="15.75" customHeight="1">
      <c r="A17" s="68">
        <v>1</v>
      </c>
      <c r="B17" s="68">
        <v>2</v>
      </c>
      <c r="C17" s="68">
        <v>3</v>
      </c>
      <c r="D17" s="68">
        <v>4</v>
      </c>
      <c r="E17" s="68">
        <v>5</v>
      </c>
      <c r="F17" s="68">
        <v>6</v>
      </c>
      <c r="G17" s="68">
        <v>7</v>
      </c>
      <c r="H17" s="68">
        <v>8</v>
      </c>
      <c r="I17" s="68">
        <v>9</v>
      </c>
    </row>
    <row r="18" spans="1:10" ht="20.25" customHeight="1">
      <c r="A18" s="73" t="s">
        <v>4</v>
      </c>
      <c r="B18" s="11" t="s">
        <v>5</v>
      </c>
      <c r="C18" s="12" t="s">
        <v>17</v>
      </c>
      <c r="D18" s="12"/>
      <c r="E18" s="13">
        <v>2822676.4</v>
      </c>
      <c r="F18" s="14">
        <f>E18/E20*100</f>
        <v>92.92222173500771</v>
      </c>
      <c r="G18" s="82">
        <f>C9*F18%</f>
        <v>0</v>
      </c>
      <c r="H18" s="83">
        <f>C10*F18%</f>
        <v>0</v>
      </c>
      <c r="I18" s="83">
        <f>G18-H18</f>
        <v>0</v>
      </c>
    </row>
    <row r="19" spans="1:10" ht="18.75" customHeight="1">
      <c r="A19" s="73" t="s">
        <v>6</v>
      </c>
      <c r="B19" s="23" t="s">
        <v>9</v>
      </c>
      <c r="C19" s="12" t="s">
        <v>18</v>
      </c>
      <c r="D19" s="12"/>
      <c r="E19" s="13">
        <v>215000</v>
      </c>
      <c r="F19" s="14">
        <f>E19/E20*100</f>
        <v>7.0777782649922818</v>
      </c>
      <c r="G19" s="82">
        <f>C9*F19%</f>
        <v>0</v>
      </c>
      <c r="H19" s="83">
        <f>C10*F19%</f>
        <v>0</v>
      </c>
      <c r="I19" s="83">
        <f>G19-H19</f>
        <v>0</v>
      </c>
    </row>
    <row r="20" spans="1:10" ht="22.5" customHeight="1">
      <c r="A20" s="112" t="s">
        <v>16</v>
      </c>
      <c r="B20" s="113"/>
      <c r="C20" s="113"/>
      <c r="D20" s="113"/>
      <c r="E20" s="13">
        <f>SUM(E18:E19)</f>
        <v>3037676.4</v>
      </c>
      <c r="F20" s="13">
        <f>SUM(F18:F19)</f>
        <v>99.999999999999986</v>
      </c>
      <c r="G20" s="13">
        <f>SUM(G18:G19)</f>
        <v>0</v>
      </c>
      <c r="H20" s="13">
        <f>SUM(H18:H19)</f>
        <v>0</v>
      </c>
      <c r="I20" s="13">
        <f>SUM(I18:I19)</f>
        <v>0</v>
      </c>
    </row>
    <row r="21" spans="1:10" ht="14.4">
      <c r="A21" s="70"/>
      <c r="B21" s="70"/>
      <c r="C21" s="70"/>
      <c r="D21" s="70"/>
      <c r="E21" s="71"/>
      <c r="F21" s="71"/>
      <c r="G21" s="71"/>
      <c r="H21" s="71"/>
      <c r="I21" s="71"/>
    </row>
    <row r="22" spans="1:10" ht="14.4">
      <c r="A22" s="70"/>
      <c r="B22" s="74" t="s">
        <v>95</v>
      </c>
      <c r="C22" s="70"/>
      <c r="D22" s="70"/>
      <c r="E22" s="115"/>
      <c r="F22" s="115"/>
      <c r="G22" s="115" t="s">
        <v>96</v>
      </c>
      <c r="H22" s="115"/>
      <c r="I22" s="71"/>
    </row>
    <row r="23" spans="1:10" s="1" customFormat="1" ht="79.8" customHeight="1">
      <c r="B23" s="75" t="s">
        <v>93</v>
      </c>
      <c r="E23" s="120"/>
      <c r="F23" s="120"/>
      <c r="G23" s="119" t="s">
        <v>94</v>
      </c>
      <c r="H23" s="119"/>
      <c r="I23" s="2"/>
      <c r="J23" s="2"/>
    </row>
    <row r="24" spans="1:10" s="47" customFormat="1" ht="8.4">
      <c r="E24" s="116"/>
      <c r="F24" s="116"/>
      <c r="G24" s="116"/>
      <c r="H24" s="116"/>
      <c r="I24" s="48"/>
      <c r="J24" s="48"/>
    </row>
    <row r="25" spans="1:10">
      <c r="F25" s="4"/>
      <c r="H25" s="4"/>
    </row>
    <row r="26" spans="1:10">
      <c r="F26" s="4"/>
      <c r="H26" s="4"/>
    </row>
    <row r="27" spans="1:10">
      <c r="F27" s="4"/>
      <c r="H27" s="4"/>
    </row>
    <row r="28" spans="1:10" s="3" customFormat="1">
      <c r="A28"/>
      <c r="B28"/>
      <c r="C28"/>
      <c r="D28"/>
      <c r="F28" s="4"/>
      <c r="H28" s="4"/>
    </row>
    <row r="29" spans="1:10" s="3" customFormat="1">
      <c r="A29"/>
      <c r="B29"/>
      <c r="C29"/>
      <c r="D29"/>
      <c r="F29" s="4"/>
      <c r="H29" s="4"/>
    </row>
    <row r="30" spans="1:10" s="3" customFormat="1">
      <c r="A30"/>
      <c r="B30"/>
      <c r="C30"/>
      <c r="D30"/>
      <c r="F30" s="4"/>
      <c r="H30" s="4"/>
    </row>
    <row r="31" spans="1:10" s="3" customFormat="1">
      <c r="A31"/>
      <c r="B31"/>
      <c r="C31"/>
      <c r="D31"/>
      <c r="F31" s="4"/>
      <c r="H31" s="4"/>
    </row>
    <row r="32" spans="1:10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</sheetData>
  <mergeCells count="24">
    <mergeCell ref="H1:I1"/>
    <mergeCell ref="E24:F24"/>
    <mergeCell ref="G24:H24"/>
    <mergeCell ref="G15:I15"/>
    <mergeCell ref="A20:D20"/>
    <mergeCell ref="E22:F22"/>
    <mergeCell ref="G22:H22"/>
    <mergeCell ref="E23:F23"/>
    <mergeCell ref="G23:H23"/>
    <mergeCell ref="A11:B11"/>
    <mergeCell ref="C11:D11"/>
    <mergeCell ref="A13:I13"/>
    <mergeCell ref="A14:F14"/>
    <mergeCell ref="A15:A16"/>
    <mergeCell ref="B15:B16"/>
    <mergeCell ref="C15:C16"/>
    <mergeCell ref="H2:I7"/>
    <mergeCell ref="A9:B9"/>
    <mergeCell ref="C9:D9"/>
    <mergeCell ref="D15:D16"/>
    <mergeCell ref="E15:E16"/>
    <mergeCell ref="F15:F16"/>
    <mergeCell ref="A10:B10"/>
    <mergeCell ref="C10:D10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Koszty bezpośred. jednoznaczne</vt:lpstr>
      <vt:lpstr>Poz.koszty bezp.(1-6)</vt:lpstr>
      <vt:lpstr>Poz.koszty bezp.(1-5)</vt:lpstr>
      <vt:lpstr>Poz.koszty bezp.(1-4)</vt:lpstr>
      <vt:lpstr>Poz.koszty bezp.(1-3)</vt:lpstr>
      <vt:lpstr>Poz.koszty bezp.(1-2)</vt:lpstr>
      <vt:lpstr>Poz.koszty bezp. 1,2,3,5,6</vt:lpstr>
      <vt:lpstr>Poz.koszty bezp.1,2,3,6</vt:lpstr>
      <vt:lpstr>Poz.koszty bezp.1,3</vt:lpstr>
      <vt:lpstr>Poz.koszty bezp.1,3,4</vt:lpstr>
      <vt:lpstr>Poz.koszty bezp. 1,4</vt:lpstr>
      <vt:lpstr> Poz.koszty bezpośrednie(1-4)</vt:lpstr>
      <vt:lpstr>Koszty bezpośred. Magazyn</vt:lpstr>
      <vt:lpstr>Poz.koszty bezp.(1-6)MAGart.biu</vt:lpstr>
      <vt:lpstr>Poz.koszty bezp.(1-6)MAGśr.czys</vt:lpstr>
      <vt:lpstr>Poz.koszty bezp.(1-6)MAGart.poz</vt:lpstr>
      <vt:lpstr>Poz.koszty bezp.(1-4)MAGart.med</vt:lpstr>
      <vt:lpstr>Poz.koszty bezp.(1,2,3,4,6)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 i Łukasz</dc:creator>
  <cp:lastModifiedBy>ORDN</cp:lastModifiedBy>
  <cp:lastPrinted>2024-10-28T15:31:11Z</cp:lastPrinted>
  <dcterms:created xsi:type="dcterms:W3CDTF">2023-08-22T21:58:31Z</dcterms:created>
  <dcterms:modified xsi:type="dcterms:W3CDTF">2024-10-29T11:20:15Z</dcterms:modified>
</cp:coreProperties>
</file>